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1\Desktop\一事一议\2023一事一议\2024迎检2023\"/>
    </mc:Choice>
  </mc:AlternateContent>
  <xr:revisionPtr revIDLastSave="0" documentId="13_ncr:1_{8BCD44E4-6150-4D69-8776-D3F1B00D0183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船厂" sheetId="1" r:id="rId1"/>
    <sheet name="黄河" sheetId="3" r:id="rId2"/>
    <sheet name="腾飞" sheetId="5" r:id="rId3"/>
    <sheet name="渤海" sheetId="4" r:id="rId4"/>
  </sheets>
  <calcPr calcId="181029"/>
</workbook>
</file>

<file path=xl/calcChain.xml><?xml version="1.0" encoding="utf-8"?>
<calcChain xmlns="http://schemas.openxmlformats.org/spreadsheetml/2006/main">
  <c r="AD10" i="5" l="1"/>
  <c r="AE10" i="5" s="1"/>
  <c r="AF10" i="5" s="1"/>
  <c r="AD9" i="5"/>
  <c r="AE9" i="5" s="1"/>
  <c r="AF9" i="5" s="1"/>
  <c r="AD8" i="5"/>
  <c r="AE8" i="5" s="1"/>
  <c r="AF8" i="5" s="1"/>
  <c r="AD7" i="5"/>
  <c r="AE7" i="5" s="1"/>
  <c r="AF7" i="5" s="1"/>
  <c r="AD6" i="5"/>
  <c r="AE6" i="5" s="1"/>
  <c r="AF6" i="5" s="1"/>
  <c r="AD13" i="4"/>
  <c r="U13" i="4"/>
  <c r="R13" i="4"/>
  <c r="AD12" i="4"/>
  <c r="U12" i="4"/>
  <c r="R12" i="4"/>
  <c r="AD11" i="4"/>
  <c r="U11" i="4"/>
  <c r="R11" i="4"/>
  <c r="AD10" i="4"/>
  <c r="U10" i="4"/>
  <c r="R10" i="4"/>
  <c r="AD9" i="4"/>
  <c r="U9" i="4"/>
  <c r="R9" i="4"/>
  <c r="AD8" i="4"/>
  <c r="U8" i="4"/>
  <c r="R8" i="4"/>
  <c r="AD7" i="4"/>
  <c r="U7" i="4"/>
  <c r="R7" i="4"/>
  <c r="AD6" i="4"/>
  <c r="U6" i="4"/>
  <c r="R6" i="4"/>
  <c r="AC6" i="3"/>
  <c r="AD6" i="3" s="1"/>
  <c r="AE6" i="3" s="1"/>
  <c r="AC6" i="1"/>
  <c r="AD6" i="1" s="1"/>
  <c r="AE6" i="1" s="1"/>
  <c r="AC7" i="1"/>
  <c r="AD7" i="1" s="1"/>
  <c r="AE7" i="1" s="1"/>
  <c r="AC8" i="1"/>
  <c r="AD8" i="1" s="1"/>
  <c r="AE8" i="1" s="1"/>
  <c r="AE11" i="4" l="1"/>
  <c r="AF11" i="4" s="1"/>
  <c r="AE10" i="4"/>
  <c r="AF10" i="4" s="1"/>
  <c r="AE6" i="4"/>
  <c r="AF6" i="4" s="1"/>
  <c r="AE7" i="4"/>
  <c r="AF7" i="4" s="1"/>
  <c r="AE12" i="4"/>
  <c r="AF12" i="4" s="1"/>
  <c r="AE9" i="4"/>
  <c r="AF9" i="4" s="1"/>
  <c r="AE13" i="4"/>
  <c r="AF13" i="4" s="1"/>
  <c r="AE8" i="4"/>
  <c r="AF8" i="4" s="1"/>
</calcChain>
</file>

<file path=xl/sharedStrings.xml><?xml version="1.0" encoding="utf-8"?>
<sst xmlns="http://schemas.openxmlformats.org/spreadsheetml/2006/main" count="242" uniqueCount="79">
  <si>
    <t>序号</t>
  </si>
  <si>
    <t>乡镇</t>
  </si>
  <si>
    <t>村</t>
  </si>
  <si>
    <t>项目名称</t>
  </si>
  <si>
    <t>是否重点项目</t>
  </si>
  <si>
    <t>是否同步施工项目</t>
  </si>
  <si>
    <t>主要建设内容</t>
  </si>
  <si>
    <t>受益人数
（人）</t>
  </si>
  <si>
    <t>资金来源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</si>
  <si>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</si>
  <si>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</si>
  <si>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</si>
  <si>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</si>
  <si>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</si>
  <si>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</si>
  <si>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</si>
  <si>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</si>
  <si>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</si>
  <si>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</si>
  <si>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</si>
  <si>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（是或否）</t>
  </si>
  <si>
    <t>（平方米）</t>
  </si>
  <si>
    <t>（米）</t>
  </si>
  <si>
    <t>（盏）</t>
  </si>
  <si>
    <t>（个）</t>
  </si>
  <si>
    <t>具体建设内容</t>
  </si>
  <si>
    <t>渤海乡人民政府</t>
  </si>
  <si>
    <t>姚山</t>
  </si>
  <si>
    <t>路灯</t>
  </si>
  <si>
    <t>否</t>
  </si>
  <si>
    <t>是</t>
  </si>
  <si>
    <t>秦财农〔2022〕674号117.28万元</t>
  </si>
  <si>
    <t>674中</t>
  </si>
  <si>
    <t>小刘庄</t>
  </si>
  <si>
    <t>133省</t>
  </si>
  <si>
    <t>张庄</t>
  </si>
  <si>
    <t>687省</t>
  </si>
  <si>
    <t>褚庄</t>
  </si>
  <si>
    <t>薛庄</t>
  </si>
  <si>
    <t>赵庄</t>
  </si>
  <si>
    <t>周庄</t>
  </si>
  <si>
    <t>侯岭</t>
  </si>
  <si>
    <t>黄河道街道办事处</t>
  </si>
  <si>
    <t>前进村</t>
  </si>
  <si>
    <t>维修村内路面修缮污水井塌陷</t>
  </si>
  <si>
    <t>秦财农〔2022〕133号文件下达11万元、秦财农〔2022〕674号39万元</t>
  </si>
  <si>
    <t>腾飞路街道办事处</t>
  </si>
  <si>
    <t>兴福庄</t>
  </si>
  <si>
    <t>秦财农〔2022〕687号文件下达68万元、秦财农〔2022〕133号文件下达51万元、秦财农〔2023〕361号文件下达81万元</t>
  </si>
  <si>
    <t>东甸子</t>
  </si>
  <si>
    <t>村内道路、街道雨水排放</t>
  </si>
  <si>
    <t>2300（含排水沟400米）</t>
  </si>
  <si>
    <t>下徐各庄</t>
  </si>
  <si>
    <t>许庄</t>
  </si>
  <si>
    <t>老岭沟</t>
  </si>
  <si>
    <t>船厂路街道办事处</t>
  </si>
  <si>
    <t>药马坊</t>
  </si>
  <si>
    <t>沙河</t>
  </si>
  <si>
    <t>排水沟</t>
  </si>
  <si>
    <t>朱马坊</t>
  </si>
  <si>
    <t>村民休闲活动点</t>
  </si>
  <si>
    <t>秦财农〔2022〕674号32.72万元，秦财农〔2022〕133号文件下达56万元秦财农〔2023〕361号文件下达40万元</t>
    <phoneticPr fontId="7" type="noConversion"/>
  </si>
  <si>
    <t>三方评审金额</t>
    <phoneticPr fontId="7" type="noConversion"/>
  </si>
  <si>
    <t>第一次下达金额</t>
    <phoneticPr fontId="7" type="noConversion"/>
  </si>
  <si>
    <t>与总投资差额</t>
    <phoneticPr fontId="7" type="noConversion"/>
  </si>
  <si>
    <t>财政应付总金额</t>
    <phoneticPr fontId="7" type="noConversion"/>
  </si>
  <si>
    <t>申请金额（万元）</t>
    <phoneticPr fontId="7" type="noConversion"/>
  </si>
  <si>
    <t>西岭</t>
    <phoneticPr fontId="10" type="noConversion"/>
  </si>
  <si>
    <t>路灯</t>
    <phoneticPr fontId="10" type="noConversion"/>
  </si>
  <si>
    <t>监控</t>
    <phoneticPr fontId="10" type="noConversion"/>
  </si>
  <si>
    <t>铁官营</t>
    <phoneticPr fontId="10" type="noConversion"/>
  </si>
  <si>
    <t>秦皇岛经济技术开发区2023年度一事一议财政奖补项滚动项目库</t>
    <phoneticPr fontId="7" type="noConversion"/>
  </si>
  <si>
    <t>凤凰店</t>
    <phoneticPr fontId="10" type="noConversion"/>
  </si>
  <si>
    <t>道路硬化</t>
    <phoneticPr fontId="10" type="noConversion"/>
  </si>
  <si>
    <t>牛蹄寨</t>
    <phoneticPr fontId="10" type="noConversion"/>
  </si>
  <si>
    <t>铁皮垃圾桶</t>
    <phoneticPr fontId="10" type="noConversion"/>
  </si>
  <si>
    <t>西张庄</t>
    <phoneticPr fontId="10" type="noConversion"/>
  </si>
  <si>
    <t>大巫庄</t>
  </si>
  <si>
    <t>徐庄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</si>
</sst>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00_ "/>
    <numFmt numFmtId="178" formatCode="0_ "/>
  </numFmts>
  <fonts count="1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方正黑体_GBK"/>
      <charset val="134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/>
    <xf numFmtId="176" fontId="0" fillId="0" borderId="0" xfId="0" applyNumberFormat="1"/>
    <xf numFmtId="176" fontId="0" fillId="0" borderId="0" xfId="0" applyNumberFormat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1" xfId="0" applyFont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6" fontId="1" fillId="0" borderId="2" xfId="0" applyNumberFormat="1" applyFont="1" applyBorder="1" applyAlignment="1">
      <alignment horizontal="center" wrapText="1"/>
    </xf>
    <xf numFmtId="0" fontId="0" fillId="0" borderId="0" xfId="0" applyAlignment="1">
      <alignment vertical="top" wrapText="1"/>
    </xf>
    <xf numFmtId="176" fontId="0" fillId="0" borderId="2" xfId="0" applyNumberFormat="1" applyBorder="1"/>
    <xf numFmtId="177" fontId="0" fillId="0" borderId="0" xfId="0" applyNumberFormat="1"/>
    <xf numFmtId="178" fontId="0" fillId="0" borderId="2" xfId="0" applyNumberFormat="1" applyBorder="1"/>
    <xf numFmtId="0" fontId="1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4" xfId="0" applyBorder="1"/>
    <xf numFmtId="176" fontId="0" fillId="0" borderId="4" xfId="0" applyNumberFormat="1" applyBorder="1"/>
    <xf numFmtId="178" fontId="0" fillId="0" borderId="4" xfId="0" applyNumberFormat="1" applyBorder="1"/>
    <xf numFmtId="176" fontId="0" fillId="0" borderId="2" xfId="0" applyNumberFormat="1" applyBorder="1" applyAlignment="1">
      <alignment wrapText="1"/>
    </xf>
    <xf numFmtId="0" fontId="0" fillId="3" borderId="2" xfId="0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176" fontId="1" fillId="2" borderId="8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0" borderId="2" xfId="0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10"/>
  <sheetViews>
    <sheetView zoomScaleNormal="100" workbookViewId="0">
      <selection activeCell="P13" sqref="P13"/>
    </sheetView>
  </sheetViews>
  <sheetFormatPr defaultColWidth="9" defaultRowHeight="13.5"/>
  <cols>
    <col min="1" max="1" width="5.75" customWidth="1"/>
    <col min="2" max="2" width="15.5" style="3" customWidth="1"/>
    <col min="3" max="3" width="12.875" style="4" customWidth="1"/>
    <col min="4" max="4" width="17.125" style="5" customWidth="1"/>
    <col min="5" max="5" width="11" hidden="1" customWidth="1"/>
    <col min="6" max="6" width="10" hidden="1" customWidth="1"/>
    <col min="7" max="14" width="8.25" hidden="1" customWidth="1"/>
    <col min="15" max="15" width="3.625" hidden="1" customWidth="1"/>
    <col min="16" max="16" width="21.5" style="6" customWidth="1"/>
    <col min="17" max="17" width="10.375" style="7" hidden="1" customWidth="1"/>
    <col min="18" max="19" width="10.375" hidden="1" customWidth="1"/>
    <col min="20" max="20" width="10.375" style="8" hidden="1" customWidth="1"/>
    <col min="21" max="21" width="10.375" hidden="1" customWidth="1"/>
    <col min="22" max="22" width="18.25" hidden="1" customWidth="1"/>
    <col min="23" max="23" width="9.625" hidden="1" customWidth="1"/>
    <col min="24" max="27" width="9" hidden="1" customWidth="1"/>
    <col min="28" max="30" width="11.25" hidden="1" customWidth="1"/>
    <col min="31" max="31" width="11.25" style="37" hidden="1" customWidth="1"/>
  </cols>
  <sheetData>
    <row r="1" spans="1:31" ht="71.25" customHeight="1">
      <c r="A1" s="54" t="s">
        <v>71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21" customHeight="1">
      <c r="A2" s="51" t="s">
        <v>0</v>
      </c>
      <c r="B2" s="55" t="s">
        <v>1</v>
      </c>
      <c r="C2" s="51" t="s">
        <v>2</v>
      </c>
      <c r="D2" s="51" t="s">
        <v>3</v>
      </c>
      <c r="E2" s="51" t="s">
        <v>4</v>
      </c>
      <c r="F2" s="51" t="s">
        <v>5</v>
      </c>
      <c r="G2" s="51" t="s">
        <v>6</v>
      </c>
      <c r="H2" s="51"/>
      <c r="I2" s="51"/>
      <c r="J2" s="51"/>
      <c r="K2" s="51"/>
      <c r="L2" s="51"/>
      <c r="M2" s="51"/>
      <c r="N2" s="51"/>
      <c r="O2" s="51"/>
      <c r="P2" s="53" t="s">
        <v>66</v>
      </c>
      <c r="Q2" s="53"/>
      <c r="R2" s="53"/>
      <c r="S2" s="53"/>
      <c r="T2" s="53"/>
      <c r="U2" s="70" t="s">
        <v>7</v>
      </c>
      <c r="V2" s="52" t="s">
        <v>8</v>
      </c>
      <c r="W2" s="9"/>
      <c r="X2" s="9"/>
      <c r="Y2" s="9"/>
      <c r="Z2" s="9"/>
      <c r="AA2" s="9"/>
      <c r="AB2" s="60" t="s">
        <v>62</v>
      </c>
      <c r="AC2" s="60" t="s">
        <v>64</v>
      </c>
      <c r="AD2" s="60" t="s">
        <v>65</v>
      </c>
      <c r="AE2" s="59" t="s">
        <v>63</v>
      </c>
    </row>
    <row r="3" spans="1:31" s="1" customFormat="1" ht="21" customHeight="1">
      <c r="A3" s="51"/>
      <c r="B3" s="55"/>
      <c r="C3" s="51"/>
      <c r="D3" s="51"/>
      <c r="E3" s="51"/>
      <c r="F3" s="51"/>
      <c r="G3" s="51" t="s">
        <v>9</v>
      </c>
      <c r="H3" s="51"/>
      <c r="I3" s="51"/>
      <c r="J3" s="51"/>
      <c r="K3" s="51" t="s">
        <v>10</v>
      </c>
      <c r="L3" s="51"/>
      <c r="M3" s="51"/>
      <c r="N3" s="51"/>
      <c r="O3" s="51"/>
      <c r="P3" s="53"/>
      <c r="Q3" s="53"/>
      <c r="R3" s="53"/>
      <c r="S3" s="53"/>
      <c r="T3" s="53"/>
      <c r="U3" s="70"/>
      <c r="V3" s="52"/>
      <c r="W3" s="9"/>
      <c r="X3" s="9"/>
      <c r="Y3" s="9"/>
      <c r="Z3" s="9"/>
      <c r="AA3" s="9"/>
      <c r="AB3" s="60"/>
      <c r="AC3" s="60"/>
      <c r="AD3" s="60"/>
      <c r="AE3" s="59"/>
    </row>
    <row r="4" spans="1:31" s="1" customFormat="1" ht="48.75" customHeight="1">
      <c r="A4" s="51"/>
      <c r="B4" s="55"/>
      <c r="C4" s="51"/>
      <c r="D4" s="51"/>
      <c r="E4" s="51"/>
      <c r="F4" s="51"/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9" t="s">
        <v>18</v>
      </c>
      <c r="O4" s="9" t="s">
        <v>19</v>
      </c>
      <c r="P4" s="53"/>
      <c r="Q4" s="53"/>
      <c r="R4" s="53"/>
      <c r="S4" s="53"/>
      <c r="T4" s="53"/>
      <c r="U4" s="70"/>
      <c r="V4" s="52"/>
      <c r="W4" s="9"/>
      <c r="X4" s="9"/>
      <c r="Y4" s="9"/>
      <c r="Z4" s="9"/>
      <c r="AA4" s="9"/>
      <c r="AB4" s="60"/>
      <c r="AC4" s="60"/>
      <c r="AD4" s="60"/>
      <c r="AE4" s="59"/>
    </row>
    <row r="5" spans="1:31" s="1" customFormat="1" ht="36.75" hidden="1" customHeight="1">
      <c r="A5" s="51"/>
      <c r="B5" s="55"/>
      <c r="C5" s="51"/>
      <c r="D5" s="51"/>
      <c r="E5" s="9" t="s">
        <v>20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21</v>
      </c>
      <c r="L5" s="9" t="s">
        <v>23</v>
      </c>
      <c r="M5" s="9" t="s">
        <v>24</v>
      </c>
      <c r="N5" s="9" t="s">
        <v>24</v>
      </c>
      <c r="O5" s="9" t="s">
        <v>25</v>
      </c>
      <c r="P5" s="53"/>
      <c r="Q5" s="53"/>
      <c r="R5" s="53"/>
      <c r="S5" s="53"/>
      <c r="T5" s="53"/>
      <c r="U5" s="70"/>
      <c r="V5" s="52"/>
      <c r="W5" s="9"/>
      <c r="X5" s="9"/>
      <c r="Y5" s="9"/>
      <c r="Z5" s="9"/>
      <c r="AA5" s="9"/>
      <c r="AB5" s="60"/>
      <c r="AC5" s="60"/>
      <c r="AD5" s="60"/>
      <c r="AE5" s="59"/>
    </row>
    <row r="6" spans="1:31" ht="24" customHeight="1">
      <c r="A6" s="10">
        <v>1</v>
      </c>
      <c r="B6" s="52" t="s">
        <v>55</v>
      </c>
      <c r="C6" s="10" t="s">
        <v>56</v>
      </c>
      <c r="D6" s="10" t="s">
        <v>11</v>
      </c>
      <c r="E6" s="10" t="s">
        <v>29</v>
      </c>
      <c r="F6" s="10" t="s">
        <v>30</v>
      </c>
      <c r="G6" s="14">
        <v>2500</v>
      </c>
      <c r="H6" s="21"/>
      <c r="I6" s="21"/>
      <c r="J6" s="21"/>
      <c r="K6" s="22"/>
      <c r="L6" s="22"/>
      <c r="M6" s="22"/>
      <c r="N6" s="22"/>
      <c r="O6" s="22"/>
      <c r="P6" s="29">
        <v>35</v>
      </c>
      <c r="Q6" s="30">
        <v>32.72</v>
      </c>
      <c r="R6" s="29">
        <v>2</v>
      </c>
      <c r="S6" s="29"/>
      <c r="T6" s="26">
        <v>1.34</v>
      </c>
      <c r="U6" s="75">
        <v>1100</v>
      </c>
      <c r="V6" s="56" t="s">
        <v>61</v>
      </c>
      <c r="W6">
        <v>34.72</v>
      </c>
      <c r="Y6">
        <v>0.3</v>
      </c>
      <c r="AB6" s="17">
        <v>35.559199999999997</v>
      </c>
      <c r="AC6" s="17">
        <f t="shared" ref="AC6:AC8" si="0">P6-AB6</f>
        <v>-0.55919999999999703</v>
      </c>
      <c r="AD6" s="36">
        <f t="shared" ref="AD6:AD8" si="1">Q6+R6-AC6</f>
        <v>35.279199999999996</v>
      </c>
      <c r="AE6" s="38">
        <f t="shared" ref="AE6:AE7" si="2">AD6*20%</f>
        <v>7.0558399999999999</v>
      </c>
    </row>
    <row r="7" spans="1:31" ht="24" customHeight="1">
      <c r="A7" s="10">
        <v>2</v>
      </c>
      <c r="B7" s="52"/>
      <c r="C7" s="9" t="s">
        <v>57</v>
      </c>
      <c r="D7" s="15" t="s">
        <v>58</v>
      </c>
      <c r="E7" s="9" t="s">
        <v>29</v>
      </c>
      <c r="F7" s="15" t="s">
        <v>30</v>
      </c>
      <c r="G7" s="15"/>
      <c r="H7" s="15">
        <v>170</v>
      </c>
      <c r="I7" s="15"/>
      <c r="J7" s="15"/>
      <c r="K7" s="23"/>
      <c r="L7" s="23"/>
      <c r="M7" s="23"/>
      <c r="N7" s="23"/>
      <c r="O7" s="23"/>
      <c r="P7" s="18">
        <v>55</v>
      </c>
      <c r="Q7" s="31"/>
      <c r="R7" s="23">
        <v>54</v>
      </c>
      <c r="S7" s="23"/>
      <c r="T7" s="31">
        <v>1.62</v>
      </c>
      <c r="U7" s="76">
        <v>1850</v>
      </c>
      <c r="V7" s="57"/>
      <c r="W7">
        <v>54</v>
      </c>
      <c r="AB7" s="17">
        <v>54.990499999999997</v>
      </c>
      <c r="AC7" s="17">
        <f t="shared" si="0"/>
        <v>9.5000000000027285E-3</v>
      </c>
      <c r="AD7" s="36">
        <f t="shared" si="1"/>
        <v>53.990499999999997</v>
      </c>
      <c r="AE7" s="38">
        <f t="shared" si="2"/>
        <v>10.7981</v>
      </c>
    </row>
    <row r="8" spans="1:31" ht="24" customHeight="1">
      <c r="A8" s="10">
        <v>3</v>
      </c>
      <c r="B8" s="52"/>
      <c r="C8" s="9" t="s">
        <v>59</v>
      </c>
      <c r="D8" s="16" t="s">
        <v>60</v>
      </c>
      <c r="E8" s="9" t="s">
        <v>29</v>
      </c>
      <c r="F8" s="15" t="s">
        <v>30</v>
      </c>
      <c r="G8" s="17"/>
      <c r="H8" s="17"/>
      <c r="I8" s="17"/>
      <c r="J8" s="17"/>
      <c r="K8" s="24"/>
      <c r="L8" s="24"/>
      <c r="M8" s="24"/>
      <c r="N8" s="24">
        <v>1</v>
      </c>
      <c r="O8" s="24"/>
      <c r="P8" s="18">
        <v>40</v>
      </c>
      <c r="Q8" s="32">
        <v>40</v>
      </c>
      <c r="R8" s="33"/>
      <c r="S8" s="33"/>
      <c r="T8" s="34">
        <v>1.2</v>
      </c>
      <c r="U8" s="77">
        <v>160</v>
      </c>
      <c r="V8" s="58"/>
      <c r="W8">
        <v>40</v>
      </c>
      <c r="AB8" s="17">
        <v>40.946800000000003</v>
      </c>
      <c r="AC8" s="17">
        <f t="shared" si="0"/>
        <v>-0.94680000000000319</v>
      </c>
      <c r="AD8" s="36">
        <f t="shared" si="1"/>
        <v>40.946800000000003</v>
      </c>
      <c r="AE8" s="38">
        <f t="shared" ref="AE8" si="3">AD8*20%</f>
        <v>8.1893600000000006</v>
      </c>
    </row>
    <row r="9" spans="1:31" ht="24" customHeight="1">
      <c r="A9" s="10">
        <v>4</v>
      </c>
      <c r="B9" s="52"/>
      <c r="C9" s="46" t="s">
        <v>67</v>
      </c>
      <c r="D9" s="46" t="s">
        <v>68</v>
      </c>
      <c r="E9" s="46">
        <v>13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46">
        <v>15</v>
      </c>
      <c r="Q9" s="36"/>
      <c r="R9" s="17"/>
      <c r="S9" s="17"/>
      <c r="T9" s="44"/>
      <c r="V9" s="35"/>
    </row>
    <row r="10" spans="1:31" ht="24" customHeight="1">
      <c r="A10" s="10">
        <v>5</v>
      </c>
      <c r="B10" s="52"/>
      <c r="C10" s="46" t="s">
        <v>70</v>
      </c>
      <c r="D10" s="46" t="s">
        <v>68</v>
      </c>
      <c r="E10" s="46">
        <v>13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46">
        <v>15</v>
      </c>
      <c r="Q10" s="36"/>
      <c r="R10" s="17"/>
      <c r="S10" s="17"/>
      <c r="T10" s="44"/>
      <c r="V10" s="35"/>
    </row>
  </sheetData>
  <mergeCells count="19">
    <mergeCell ref="B6:B10"/>
    <mergeCell ref="A1:AE1"/>
    <mergeCell ref="A2:A5"/>
    <mergeCell ref="B2:B5"/>
    <mergeCell ref="C2:C5"/>
    <mergeCell ref="D2:D5"/>
    <mergeCell ref="E2:E4"/>
    <mergeCell ref="F2:F4"/>
    <mergeCell ref="V6:V8"/>
    <mergeCell ref="AE2:AE5"/>
    <mergeCell ref="AC2:AC5"/>
    <mergeCell ref="AB2:AB5"/>
    <mergeCell ref="AD2:AD5"/>
    <mergeCell ref="G2:O2"/>
    <mergeCell ref="G3:J3"/>
    <mergeCell ref="K3:O3"/>
    <mergeCell ref="V2:V5"/>
    <mergeCell ref="U2:U5"/>
    <mergeCell ref="P2:T5"/>
  </mergeCells>
  <phoneticPr fontId="7" type="noConversion"/>
  <printOptions horizontalCentered="1" verticalCentered="1"/>
  <pageMargins left="0.70069444444444495" right="0.70069444444444495" top="0.75138888888888899" bottom="0.75138888888888899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"/>
  <sheetViews>
    <sheetView workbookViewId="0">
      <selection activeCell="D6" sqref="D6"/>
    </sheetView>
  </sheetViews>
  <sheetFormatPr defaultColWidth="9" defaultRowHeight="13.5"/>
  <cols>
    <col min="1" max="1" width="5.75" customWidth="1"/>
    <col min="2" max="2" width="15.5" style="3" customWidth="1"/>
    <col min="3" max="3" width="12.875" style="4" customWidth="1"/>
    <col min="4" max="4" width="17.125" style="5" customWidth="1"/>
    <col min="5" max="5" width="11" hidden="1" customWidth="1"/>
    <col min="6" max="6" width="10" hidden="1" customWidth="1"/>
    <col min="7" max="14" width="8.25" hidden="1" customWidth="1"/>
    <col min="15" max="15" width="3.625" hidden="1" customWidth="1"/>
    <col min="16" max="16" width="31.75" style="6" customWidth="1"/>
    <col min="17" max="17" width="10.375" style="7" hidden="1" customWidth="1"/>
    <col min="18" max="19" width="10.375" hidden="1" customWidth="1"/>
    <col min="20" max="20" width="10.375" style="8" hidden="1" customWidth="1"/>
    <col min="21" max="21" width="10.375" hidden="1" customWidth="1"/>
    <col min="22" max="22" width="18.25" hidden="1" customWidth="1"/>
    <col min="23" max="23" width="9.625" hidden="1" customWidth="1"/>
    <col min="24" max="27" width="9" hidden="1" customWidth="1"/>
    <col min="28" max="30" width="11.25" hidden="1" customWidth="1"/>
    <col min="31" max="31" width="11.25" style="37" hidden="1" customWidth="1"/>
  </cols>
  <sheetData>
    <row r="1" spans="1:31" ht="45.75" customHeight="1">
      <c r="A1" s="54" t="s">
        <v>71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21" customHeight="1">
      <c r="A2" s="51" t="s">
        <v>0</v>
      </c>
      <c r="B2" s="55" t="s">
        <v>1</v>
      </c>
      <c r="C2" s="51" t="s">
        <v>2</v>
      </c>
      <c r="D2" s="51" t="s">
        <v>3</v>
      </c>
      <c r="E2" s="51" t="s">
        <v>4</v>
      </c>
      <c r="F2" s="51" t="s">
        <v>5</v>
      </c>
      <c r="G2" s="51" t="s">
        <v>6</v>
      </c>
      <c r="H2" s="51"/>
      <c r="I2" s="51"/>
      <c r="J2" s="51"/>
      <c r="K2" s="51"/>
      <c r="L2" s="51"/>
      <c r="M2" s="51"/>
      <c r="N2" s="51"/>
      <c r="O2" s="51"/>
      <c r="P2" s="53" t="s">
        <v>66</v>
      </c>
      <c r="Q2" s="53"/>
      <c r="R2" s="53"/>
      <c r="S2" s="53"/>
      <c r="T2" s="53"/>
      <c r="U2" s="51" t="s">
        <v>7</v>
      </c>
      <c r="V2" s="52" t="s">
        <v>8</v>
      </c>
      <c r="W2" s="9"/>
      <c r="X2" s="9"/>
      <c r="Y2" s="9"/>
      <c r="Z2" s="9"/>
      <c r="AA2" s="9"/>
      <c r="AB2" s="60" t="s">
        <v>62</v>
      </c>
      <c r="AC2" s="60" t="s">
        <v>64</v>
      </c>
      <c r="AD2" s="60" t="s">
        <v>65</v>
      </c>
      <c r="AE2" s="59" t="s">
        <v>63</v>
      </c>
    </row>
    <row r="3" spans="1:31" s="1" customFormat="1" ht="21" customHeight="1">
      <c r="A3" s="51"/>
      <c r="B3" s="55"/>
      <c r="C3" s="51"/>
      <c r="D3" s="51"/>
      <c r="E3" s="51"/>
      <c r="F3" s="51"/>
      <c r="G3" s="51" t="s">
        <v>9</v>
      </c>
      <c r="H3" s="51"/>
      <c r="I3" s="51"/>
      <c r="J3" s="51"/>
      <c r="K3" s="51" t="s">
        <v>10</v>
      </c>
      <c r="L3" s="51"/>
      <c r="M3" s="51"/>
      <c r="N3" s="51"/>
      <c r="O3" s="51"/>
      <c r="P3" s="53"/>
      <c r="Q3" s="53"/>
      <c r="R3" s="53"/>
      <c r="S3" s="53"/>
      <c r="T3" s="53"/>
      <c r="U3" s="51"/>
      <c r="V3" s="52"/>
      <c r="W3" s="9"/>
      <c r="X3" s="9"/>
      <c r="Y3" s="9"/>
      <c r="Z3" s="9"/>
      <c r="AA3" s="9"/>
      <c r="AB3" s="60"/>
      <c r="AC3" s="60"/>
      <c r="AD3" s="60"/>
      <c r="AE3" s="59"/>
    </row>
    <row r="4" spans="1:31" s="1" customFormat="1" ht="8.25" customHeight="1">
      <c r="A4" s="51"/>
      <c r="B4" s="55"/>
      <c r="C4" s="51"/>
      <c r="D4" s="51"/>
      <c r="E4" s="51"/>
      <c r="F4" s="51"/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9" t="s">
        <v>18</v>
      </c>
      <c r="O4" s="9" t="s">
        <v>19</v>
      </c>
      <c r="P4" s="53"/>
      <c r="Q4" s="53"/>
      <c r="R4" s="53"/>
      <c r="S4" s="53"/>
      <c r="T4" s="53"/>
      <c r="U4" s="51"/>
      <c r="V4" s="52"/>
      <c r="W4" s="9"/>
      <c r="X4" s="9"/>
      <c r="Y4" s="9"/>
      <c r="Z4" s="9"/>
      <c r="AA4" s="9"/>
      <c r="AB4" s="60"/>
      <c r="AC4" s="60"/>
      <c r="AD4" s="60"/>
      <c r="AE4" s="59"/>
    </row>
    <row r="5" spans="1:31" s="1" customFormat="1" ht="36.75" hidden="1" customHeight="1">
      <c r="A5" s="51"/>
      <c r="B5" s="55"/>
      <c r="C5" s="51"/>
      <c r="D5" s="51"/>
      <c r="E5" s="9" t="s">
        <v>20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21</v>
      </c>
      <c r="L5" s="9" t="s">
        <v>23</v>
      </c>
      <c r="M5" s="9" t="s">
        <v>24</v>
      </c>
      <c r="N5" s="9" t="s">
        <v>24</v>
      </c>
      <c r="O5" s="9" t="s">
        <v>25</v>
      </c>
      <c r="P5" s="53"/>
      <c r="Q5" s="53"/>
      <c r="R5" s="53"/>
      <c r="S5" s="53"/>
      <c r="T5" s="53"/>
      <c r="U5" s="51"/>
      <c r="V5" s="52"/>
      <c r="W5" s="9"/>
      <c r="X5" s="9"/>
      <c r="Y5" s="9"/>
      <c r="Z5" s="9"/>
      <c r="AA5" s="9"/>
      <c r="AB5" s="60"/>
      <c r="AC5" s="60"/>
      <c r="AD5" s="60"/>
      <c r="AE5" s="59"/>
    </row>
    <row r="6" spans="1:31" ht="80.099999999999994" customHeight="1">
      <c r="A6" s="10">
        <v>1</v>
      </c>
      <c r="B6" s="11" t="s">
        <v>42</v>
      </c>
      <c r="C6" s="9" t="s">
        <v>43</v>
      </c>
      <c r="D6" s="9" t="s">
        <v>44</v>
      </c>
      <c r="E6" s="12" t="s">
        <v>30</v>
      </c>
      <c r="F6" s="9" t="s">
        <v>30</v>
      </c>
      <c r="G6" s="9">
        <v>3605</v>
      </c>
      <c r="H6" s="9"/>
      <c r="I6" s="9"/>
      <c r="J6" s="9"/>
      <c r="K6" s="18"/>
      <c r="L6" s="18"/>
      <c r="M6" s="18"/>
      <c r="N6" s="18"/>
      <c r="O6" s="18"/>
      <c r="P6" s="18">
        <v>50</v>
      </c>
      <c r="Q6" s="27">
        <v>39</v>
      </c>
      <c r="R6" s="18">
        <v>11</v>
      </c>
      <c r="S6" s="18"/>
      <c r="T6" s="27">
        <v>1.5</v>
      </c>
      <c r="U6" s="40">
        <v>1654</v>
      </c>
      <c r="V6" s="39" t="s">
        <v>45</v>
      </c>
      <c r="W6">
        <v>50</v>
      </c>
      <c r="AB6" s="41">
        <v>51.046399999999998</v>
      </c>
      <c r="AC6" s="41">
        <f>P6-AB6</f>
        <v>-1.0463999999999984</v>
      </c>
      <c r="AD6" s="42">
        <f>Q6+R6-AC6</f>
        <v>51.046399999999998</v>
      </c>
      <c r="AE6" s="43">
        <f t="shared" ref="AE6" si="0">AD6*20%</f>
        <v>10.20928</v>
      </c>
    </row>
    <row r="7" spans="1:31" ht="23.1" customHeight="1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</row>
    <row r="8" spans="1:31">
      <c r="V8" s="35"/>
    </row>
    <row r="9" spans="1:31">
      <c r="V9" s="35"/>
    </row>
    <row r="10" spans="1:31">
      <c r="V10" s="35"/>
    </row>
  </sheetData>
  <mergeCells count="18">
    <mergeCell ref="B7:V7"/>
    <mergeCell ref="AE2:AE5"/>
    <mergeCell ref="G3:J3"/>
    <mergeCell ref="K3:O3"/>
    <mergeCell ref="P2:T5"/>
    <mergeCell ref="U2:U5"/>
    <mergeCell ref="V2:V5"/>
    <mergeCell ref="AB2:AB5"/>
    <mergeCell ref="AC2:AC5"/>
    <mergeCell ref="AD2:AD5"/>
    <mergeCell ref="A1:AE1"/>
    <mergeCell ref="A2:A5"/>
    <mergeCell ref="B2:B5"/>
    <mergeCell ref="C2:C5"/>
    <mergeCell ref="D2:D5"/>
    <mergeCell ref="E2:E4"/>
    <mergeCell ref="F2:F4"/>
    <mergeCell ref="G2:O2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F7E74-01A0-4AEE-93FC-7C55B2436742}">
  <dimension ref="B1:AF13"/>
  <sheetViews>
    <sheetView tabSelected="1" workbookViewId="0">
      <selection activeCell="E6" sqref="E6"/>
    </sheetView>
  </sheetViews>
  <sheetFormatPr defaultColWidth="9" defaultRowHeight="13.5"/>
  <cols>
    <col min="2" max="2" width="5.75" customWidth="1"/>
    <col min="3" max="3" width="15.5" style="3" customWidth="1"/>
    <col min="4" max="4" width="12.875" style="4" customWidth="1"/>
    <col min="5" max="5" width="17.125" style="5" customWidth="1"/>
    <col min="6" max="6" width="11" hidden="1" customWidth="1"/>
    <col min="7" max="7" width="10" hidden="1" customWidth="1"/>
    <col min="8" max="15" width="8.25" hidden="1" customWidth="1"/>
    <col min="16" max="16" width="3.625" hidden="1" customWidth="1"/>
    <col min="17" max="17" width="21.5" style="6" customWidth="1"/>
    <col min="18" max="18" width="10.375" style="7" hidden="1" customWidth="1"/>
    <col min="19" max="20" width="10.375" hidden="1" customWidth="1"/>
    <col min="21" max="21" width="10.375" style="8" hidden="1" customWidth="1"/>
    <col min="22" max="22" width="10.375" hidden="1" customWidth="1"/>
    <col min="23" max="23" width="18.25" hidden="1" customWidth="1"/>
    <col min="24" max="24" width="9.625" hidden="1" customWidth="1"/>
    <col min="25" max="28" width="9" hidden="1" customWidth="1"/>
    <col min="29" max="31" width="11.25" hidden="1" customWidth="1"/>
    <col min="32" max="32" width="7.75" style="37" hidden="1" customWidth="1"/>
  </cols>
  <sheetData>
    <row r="1" spans="2:32" ht="64.5" customHeight="1">
      <c r="B1" s="54" t="s">
        <v>71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2:32" s="1" customFormat="1" ht="21" customHeight="1">
      <c r="B2" s="51" t="s">
        <v>0</v>
      </c>
      <c r="C2" s="55" t="s">
        <v>1</v>
      </c>
      <c r="D2" s="51" t="s">
        <v>2</v>
      </c>
      <c r="E2" s="51" t="s">
        <v>3</v>
      </c>
      <c r="F2" s="51" t="s">
        <v>4</v>
      </c>
      <c r="G2" s="51" t="s">
        <v>5</v>
      </c>
      <c r="H2" s="51" t="s">
        <v>6</v>
      </c>
      <c r="I2" s="51"/>
      <c r="J2" s="51"/>
      <c r="K2" s="51"/>
      <c r="L2" s="51"/>
      <c r="M2" s="51"/>
      <c r="N2" s="51"/>
      <c r="O2" s="51"/>
      <c r="P2" s="51"/>
      <c r="Q2" s="53" t="s">
        <v>66</v>
      </c>
      <c r="R2" s="53"/>
      <c r="S2" s="53"/>
      <c r="T2" s="53"/>
      <c r="U2" s="53"/>
      <c r="V2" s="51" t="s">
        <v>7</v>
      </c>
      <c r="W2" s="52" t="s">
        <v>8</v>
      </c>
      <c r="X2" s="9"/>
      <c r="Y2" s="9"/>
      <c r="Z2" s="9"/>
      <c r="AA2" s="9"/>
      <c r="AB2" s="9"/>
      <c r="AC2" s="60" t="s">
        <v>62</v>
      </c>
      <c r="AD2" s="60" t="s">
        <v>64</v>
      </c>
      <c r="AE2" s="60" t="s">
        <v>65</v>
      </c>
      <c r="AF2" s="59" t="s">
        <v>63</v>
      </c>
    </row>
    <row r="3" spans="2:32" s="1" customFormat="1" ht="21" customHeight="1">
      <c r="B3" s="51"/>
      <c r="C3" s="55"/>
      <c r="D3" s="51"/>
      <c r="E3" s="51"/>
      <c r="F3" s="51"/>
      <c r="G3" s="51"/>
      <c r="H3" s="51" t="s">
        <v>9</v>
      </c>
      <c r="I3" s="51"/>
      <c r="J3" s="51"/>
      <c r="K3" s="51"/>
      <c r="L3" s="51" t="s">
        <v>10</v>
      </c>
      <c r="M3" s="51"/>
      <c r="N3" s="51"/>
      <c r="O3" s="51"/>
      <c r="P3" s="51"/>
      <c r="Q3" s="53"/>
      <c r="R3" s="53"/>
      <c r="S3" s="53"/>
      <c r="T3" s="53"/>
      <c r="U3" s="53"/>
      <c r="V3" s="51"/>
      <c r="W3" s="52"/>
      <c r="X3" s="9"/>
      <c r="Y3" s="9"/>
      <c r="Z3" s="9"/>
      <c r="AA3" s="9"/>
      <c r="AB3" s="9"/>
      <c r="AC3" s="60"/>
      <c r="AD3" s="60"/>
      <c r="AE3" s="60"/>
      <c r="AF3" s="59"/>
    </row>
    <row r="4" spans="2:32" s="1" customFormat="1" ht="33" customHeight="1">
      <c r="B4" s="51"/>
      <c r="C4" s="55"/>
      <c r="D4" s="51"/>
      <c r="E4" s="51"/>
      <c r="F4" s="51"/>
      <c r="G4" s="51"/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9" t="s">
        <v>16</v>
      </c>
      <c r="N4" s="9" t="s">
        <v>17</v>
      </c>
      <c r="O4" s="9" t="s">
        <v>18</v>
      </c>
      <c r="P4" s="9" t="s">
        <v>19</v>
      </c>
      <c r="Q4" s="53"/>
      <c r="R4" s="53"/>
      <c r="S4" s="53"/>
      <c r="T4" s="53"/>
      <c r="U4" s="53"/>
      <c r="V4" s="51"/>
      <c r="W4" s="52"/>
      <c r="X4" s="9"/>
      <c r="Y4" s="9"/>
      <c r="Z4" s="9"/>
      <c r="AA4" s="9"/>
      <c r="AB4" s="9"/>
      <c r="AC4" s="60"/>
      <c r="AD4" s="60"/>
      <c r="AE4" s="60"/>
      <c r="AF4" s="59"/>
    </row>
    <row r="5" spans="2:32" s="1" customFormat="1" ht="36.75" hidden="1" customHeight="1">
      <c r="B5" s="51"/>
      <c r="C5" s="55"/>
      <c r="D5" s="51"/>
      <c r="E5" s="51"/>
      <c r="F5" s="9" t="s">
        <v>20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9" t="s">
        <v>21</v>
      </c>
      <c r="M5" s="9" t="s">
        <v>23</v>
      </c>
      <c r="N5" s="9" t="s">
        <v>24</v>
      </c>
      <c r="O5" s="9" t="s">
        <v>24</v>
      </c>
      <c r="P5" s="9" t="s">
        <v>25</v>
      </c>
      <c r="Q5" s="53"/>
      <c r="R5" s="53"/>
      <c r="S5" s="53"/>
      <c r="T5" s="53"/>
      <c r="U5" s="53"/>
      <c r="V5" s="51"/>
      <c r="W5" s="52"/>
      <c r="X5" s="9"/>
      <c r="Y5" s="9"/>
      <c r="Z5" s="9"/>
      <c r="AA5" s="9"/>
      <c r="AB5" s="9"/>
      <c r="AC5" s="60"/>
      <c r="AD5" s="60"/>
      <c r="AE5" s="60"/>
      <c r="AF5" s="59"/>
    </row>
    <row r="6" spans="2:32" ht="33" customHeight="1">
      <c r="B6" s="10">
        <v>1</v>
      </c>
      <c r="C6" s="62" t="s">
        <v>46</v>
      </c>
      <c r="D6" s="9" t="s">
        <v>47</v>
      </c>
      <c r="E6" s="9" t="s">
        <v>11</v>
      </c>
      <c r="F6" s="9" t="s">
        <v>29</v>
      </c>
      <c r="G6" s="9" t="s">
        <v>30</v>
      </c>
      <c r="H6" s="13">
        <v>3500</v>
      </c>
      <c r="I6" s="13"/>
      <c r="J6" s="13"/>
      <c r="K6" s="13"/>
      <c r="L6" s="20"/>
      <c r="M6" s="20"/>
      <c r="N6" s="20"/>
      <c r="O6" s="20"/>
      <c r="P6" s="20"/>
      <c r="Q6" s="18">
        <v>50</v>
      </c>
      <c r="R6" s="27">
        <v>50</v>
      </c>
      <c r="S6" s="18"/>
      <c r="T6" s="18"/>
      <c r="U6" s="28">
        <v>1.5</v>
      </c>
      <c r="V6" s="18">
        <v>600</v>
      </c>
      <c r="W6" s="65" t="s">
        <v>48</v>
      </c>
      <c r="X6">
        <v>68</v>
      </c>
      <c r="AC6" s="17">
        <v>51.204999999999998</v>
      </c>
      <c r="AD6" s="17">
        <f t="shared" ref="AD6:AD10" si="0">Q6-AC6</f>
        <v>-1.2049999999999983</v>
      </c>
      <c r="AE6" s="36">
        <f t="shared" ref="AE6:AE10" si="1">R6+S6-AD6</f>
        <v>51.204999999999998</v>
      </c>
      <c r="AF6" s="38">
        <f t="shared" ref="AF6:AF10" si="2">AE6*20%</f>
        <v>10.241</v>
      </c>
    </row>
    <row r="7" spans="2:32" ht="33" customHeight="1">
      <c r="B7" s="10">
        <v>2</v>
      </c>
      <c r="C7" s="63"/>
      <c r="D7" s="9" t="s">
        <v>49</v>
      </c>
      <c r="E7" s="9" t="s">
        <v>50</v>
      </c>
      <c r="F7" s="9" t="s">
        <v>29</v>
      </c>
      <c r="G7" s="9" t="s">
        <v>30</v>
      </c>
      <c r="H7" s="13" t="s">
        <v>51</v>
      </c>
      <c r="I7" s="13"/>
      <c r="J7" s="13"/>
      <c r="K7" s="13"/>
      <c r="L7" s="20"/>
      <c r="M7" s="20"/>
      <c r="N7" s="20"/>
      <c r="O7" s="20"/>
      <c r="P7" s="20"/>
      <c r="Q7" s="18">
        <v>50</v>
      </c>
      <c r="R7" s="27">
        <v>31</v>
      </c>
      <c r="S7" s="18">
        <v>19</v>
      </c>
      <c r="T7" s="18"/>
      <c r="U7" s="28">
        <v>1.5</v>
      </c>
      <c r="V7" s="18">
        <v>600</v>
      </c>
      <c r="W7" s="66"/>
      <c r="X7">
        <v>51</v>
      </c>
      <c r="AC7" s="17">
        <v>51.247700000000002</v>
      </c>
      <c r="AD7" s="17">
        <f t="shared" si="0"/>
        <v>-1.2477000000000018</v>
      </c>
      <c r="AE7" s="36">
        <f t="shared" si="1"/>
        <v>51.247700000000002</v>
      </c>
      <c r="AF7" s="38">
        <f t="shared" si="2"/>
        <v>10.249540000000001</v>
      </c>
    </row>
    <row r="8" spans="2:32" ht="33" customHeight="1">
      <c r="B8" s="10">
        <v>3</v>
      </c>
      <c r="C8" s="63"/>
      <c r="D8" s="9" t="s">
        <v>52</v>
      </c>
      <c r="E8" s="9" t="s">
        <v>11</v>
      </c>
      <c r="F8" s="9" t="s">
        <v>29</v>
      </c>
      <c r="G8" s="9" t="s">
        <v>30</v>
      </c>
      <c r="H8" s="13">
        <v>3500</v>
      </c>
      <c r="I8" s="13"/>
      <c r="J8" s="13"/>
      <c r="K8" s="13"/>
      <c r="L8" s="20"/>
      <c r="M8" s="20"/>
      <c r="N8" s="20"/>
      <c r="O8" s="20"/>
      <c r="P8" s="20"/>
      <c r="Q8" s="18">
        <v>50</v>
      </c>
      <c r="R8" s="28"/>
      <c r="S8" s="25">
        <v>50</v>
      </c>
      <c r="T8" s="25"/>
      <c r="U8" s="28">
        <v>1.5</v>
      </c>
      <c r="V8" s="25">
        <v>900</v>
      </c>
      <c r="W8" s="66"/>
      <c r="X8">
        <v>81</v>
      </c>
      <c r="AC8" s="17">
        <v>51.171399999999998</v>
      </c>
      <c r="AD8" s="17">
        <f t="shared" si="0"/>
        <v>-1.1713999999999984</v>
      </c>
      <c r="AE8" s="36">
        <f t="shared" si="1"/>
        <v>51.171399999999998</v>
      </c>
      <c r="AF8" s="38">
        <f t="shared" si="2"/>
        <v>10.23428</v>
      </c>
    </row>
    <row r="9" spans="2:32" ht="33" customHeight="1">
      <c r="B9" s="10">
        <v>4</v>
      </c>
      <c r="C9" s="63"/>
      <c r="D9" s="9" t="s">
        <v>53</v>
      </c>
      <c r="E9" s="9" t="s">
        <v>11</v>
      </c>
      <c r="F9" s="9" t="s">
        <v>29</v>
      </c>
      <c r="G9" s="9" t="s">
        <v>30</v>
      </c>
      <c r="H9" s="13">
        <v>1400</v>
      </c>
      <c r="I9" s="13"/>
      <c r="J9" s="13"/>
      <c r="K9" s="13"/>
      <c r="L9" s="20"/>
      <c r="M9" s="20"/>
      <c r="N9" s="20"/>
      <c r="O9" s="20"/>
      <c r="P9" s="20"/>
      <c r="Q9" s="18">
        <v>20</v>
      </c>
      <c r="R9" s="28"/>
      <c r="S9" s="25">
        <v>20</v>
      </c>
      <c r="T9" s="25"/>
      <c r="U9" s="28">
        <v>0.8</v>
      </c>
      <c r="V9" s="25">
        <v>250</v>
      </c>
      <c r="W9" s="66"/>
      <c r="AC9" s="17">
        <v>20.396799999999999</v>
      </c>
      <c r="AD9" s="17">
        <f t="shared" si="0"/>
        <v>-0.39679999999999893</v>
      </c>
      <c r="AE9" s="36">
        <f t="shared" si="1"/>
        <v>20.396799999999999</v>
      </c>
      <c r="AF9" s="38">
        <f t="shared" si="2"/>
        <v>4.0793600000000003</v>
      </c>
    </row>
    <row r="10" spans="2:32" ht="33" customHeight="1">
      <c r="B10" s="10">
        <v>5</v>
      </c>
      <c r="C10" s="63"/>
      <c r="D10" s="9" t="s">
        <v>54</v>
      </c>
      <c r="E10" s="9" t="s">
        <v>11</v>
      </c>
      <c r="F10" s="9" t="s">
        <v>29</v>
      </c>
      <c r="G10" s="9" t="s">
        <v>30</v>
      </c>
      <c r="H10" s="13">
        <v>2100</v>
      </c>
      <c r="I10" s="13"/>
      <c r="J10" s="13"/>
      <c r="K10" s="13"/>
      <c r="L10" s="20"/>
      <c r="M10" s="20"/>
      <c r="N10" s="20"/>
      <c r="O10" s="20"/>
      <c r="P10" s="20"/>
      <c r="Q10" s="18">
        <v>30</v>
      </c>
      <c r="R10" s="27"/>
      <c r="S10" s="18">
        <v>30</v>
      </c>
      <c r="T10" s="18"/>
      <c r="U10" s="27">
        <v>0.9</v>
      </c>
      <c r="V10" s="18">
        <v>200</v>
      </c>
      <c r="W10" s="67"/>
      <c r="AC10" s="17">
        <v>30.699400000000001</v>
      </c>
      <c r="AD10" s="17">
        <f t="shared" si="0"/>
        <v>-0.69940000000000069</v>
      </c>
      <c r="AE10" s="36">
        <f t="shared" si="1"/>
        <v>30.699400000000001</v>
      </c>
      <c r="AF10" s="38">
        <f t="shared" si="2"/>
        <v>6.1398800000000007</v>
      </c>
    </row>
    <row r="11" spans="2:32" ht="33" customHeight="1">
      <c r="B11" s="10">
        <v>6</v>
      </c>
      <c r="C11" s="63"/>
      <c r="D11" s="46" t="s">
        <v>72</v>
      </c>
      <c r="E11" s="46" t="s">
        <v>73</v>
      </c>
      <c r="F11" s="46">
        <v>15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46">
        <v>15</v>
      </c>
      <c r="W11" s="35"/>
    </row>
    <row r="12" spans="2:32" ht="33" customHeight="1">
      <c r="B12" s="10">
        <v>7</v>
      </c>
      <c r="C12" s="63"/>
      <c r="D12" s="46" t="s">
        <v>74</v>
      </c>
      <c r="E12" s="46" t="s">
        <v>75</v>
      </c>
      <c r="F12" s="46">
        <v>15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46">
        <v>15</v>
      </c>
      <c r="W12" s="35"/>
    </row>
    <row r="13" spans="2:32" ht="33" customHeight="1">
      <c r="B13" s="10">
        <v>8</v>
      </c>
      <c r="C13" s="64"/>
      <c r="D13" s="46" t="s">
        <v>76</v>
      </c>
      <c r="E13" s="46" t="s">
        <v>73</v>
      </c>
      <c r="F13" s="46">
        <v>30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46">
        <v>30</v>
      </c>
      <c r="W13" s="35"/>
    </row>
  </sheetData>
  <mergeCells count="19">
    <mergeCell ref="C6:C13"/>
    <mergeCell ref="AF2:AF5"/>
    <mergeCell ref="H3:K3"/>
    <mergeCell ref="L3:P3"/>
    <mergeCell ref="W6:W10"/>
    <mergeCell ref="Q2:U5"/>
    <mergeCell ref="V2:V5"/>
    <mergeCell ref="W2:W5"/>
    <mergeCell ref="AC2:AC5"/>
    <mergeCell ref="AD2:AD5"/>
    <mergeCell ref="AE2:AE5"/>
    <mergeCell ref="B1:AF1"/>
    <mergeCell ref="B2:B5"/>
    <mergeCell ref="C2:C5"/>
    <mergeCell ref="D2:D5"/>
    <mergeCell ref="E2:E5"/>
    <mergeCell ref="F2:F4"/>
    <mergeCell ref="G2:G4"/>
    <mergeCell ref="H2:P2"/>
  </mergeCells>
  <phoneticPr fontId="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08BF8-2D87-46D5-959B-888985F1DC2D}">
  <dimension ref="B1:AF16"/>
  <sheetViews>
    <sheetView workbookViewId="0">
      <selection activeCell="Q7" sqref="Q7"/>
    </sheetView>
  </sheetViews>
  <sheetFormatPr defaultColWidth="9" defaultRowHeight="13.5"/>
  <cols>
    <col min="1" max="1" width="4.25" customWidth="1"/>
    <col min="2" max="2" width="5.75" customWidth="1"/>
    <col min="3" max="3" width="15.5" style="3" customWidth="1"/>
    <col min="4" max="4" width="12.875" style="4" customWidth="1"/>
    <col min="5" max="5" width="17.125" style="5" customWidth="1"/>
    <col min="6" max="6" width="11" hidden="1" customWidth="1"/>
    <col min="7" max="7" width="10" hidden="1" customWidth="1"/>
    <col min="8" max="15" width="8.25" hidden="1" customWidth="1"/>
    <col min="16" max="16" width="3.625" hidden="1" customWidth="1"/>
    <col min="17" max="17" width="20.875" style="6" customWidth="1"/>
    <col min="18" max="18" width="10.375" style="7" hidden="1" customWidth="1"/>
    <col min="19" max="20" width="10.375" hidden="1" customWidth="1"/>
    <col min="21" max="21" width="10.375" style="8" hidden="1" customWidth="1"/>
    <col min="22" max="22" width="10.375" hidden="1" customWidth="1"/>
    <col min="23" max="23" width="18.25" hidden="1" customWidth="1"/>
    <col min="24" max="24" width="9.625" hidden="1" customWidth="1"/>
    <col min="25" max="28" width="9" hidden="1" customWidth="1"/>
    <col min="29" max="31" width="11.25" hidden="1" customWidth="1"/>
    <col min="32" max="32" width="0.75" style="37" hidden="1" customWidth="1"/>
  </cols>
  <sheetData>
    <row r="1" spans="2:32" ht="66.75" customHeight="1">
      <c r="B1" s="54" t="s">
        <v>71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2:32" s="1" customFormat="1" ht="21" customHeight="1">
      <c r="B2" s="51" t="s">
        <v>0</v>
      </c>
      <c r="C2" s="55" t="s">
        <v>1</v>
      </c>
      <c r="D2" s="51" t="s">
        <v>2</v>
      </c>
      <c r="E2" s="51" t="s">
        <v>3</v>
      </c>
      <c r="F2" s="51" t="s">
        <v>4</v>
      </c>
      <c r="G2" s="51" t="s">
        <v>5</v>
      </c>
      <c r="H2" s="68" t="s">
        <v>6</v>
      </c>
      <c r="I2" s="69"/>
      <c r="J2" s="69"/>
      <c r="K2" s="69"/>
      <c r="L2" s="69"/>
      <c r="M2" s="69"/>
      <c r="N2" s="69"/>
      <c r="O2" s="69"/>
      <c r="P2" s="70"/>
      <c r="Q2" s="53" t="s">
        <v>66</v>
      </c>
      <c r="R2" s="53"/>
      <c r="S2" s="53"/>
      <c r="T2" s="53"/>
      <c r="U2" s="53"/>
      <c r="V2" s="51" t="s">
        <v>7</v>
      </c>
      <c r="W2" s="52" t="s">
        <v>8</v>
      </c>
      <c r="X2" s="9"/>
      <c r="Y2" s="9"/>
      <c r="Z2" s="9"/>
      <c r="AA2" s="9"/>
      <c r="AB2" s="9"/>
      <c r="AC2" s="60" t="s">
        <v>62</v>
      </c>
      <c r="AD2" s="60" t="s">
        <v>64</v>
      </c>
      <c r="AE2" s="60" t="s">
        <v>65</v>
      </c>
      <c r="AF2" s="59" t="s">
        <v>63</v>
      </c>
    </row>
    <row r="3" spans="2:32" s="1" customFormat="1" ht="21" customHeight="1">
      <c r="B3" s="51"/>
      <c r="C3" s="55"/>
      <c r="D3" s="51"/>
      <c r="E3" s="51"/>
      <c r="F3" s="51"/>
      <c r="G3" s="51"/>
      <c r="H3" s="51" t="s">
        <v>9</v>
      </c>
      <c r="I3" s="51"/>
      <c r="J3" s="51"/>
      <c r="K3" s="51"/>
      <c r="L3" s="51" t="s">
        <v>10</v>
      </c>
      <c r="M3" s="51"/>
      <c r="N3" s="51"/>
      <c r="O3" s="51"/>
      <c r="P3" s="51"/>
      <c r="Q3" s="53"/>
      <c r="R3" s="53"/>
      <c r="S3" s="53"/>
      <c r="T3" s="53"/>
      <c r="U3" s="53"/>
      <c r="V3" s="51"/>
      <c r="W3" s="52"/>
      <c r="X3" s="9"/>
      <c r="Y3" s="9"/>
      <c r="Z3" s="9"/>
      <c r="AA3" s="9"/>
      <c r="AB3" s="9"/>
      <c r="AC3" s="60"/>
      <c r="AD3" s="60"/>
      <c r="AE3" s="60"/>
      <c r="AF3" s="59"/>
    </row>
    <row r="4" spans="2:32" s="1" customFormat="1" ht="20.25" customHeight="1">
      <c r="B4" s="51"/>
      <c r="C4" s="55"/>
      <c r="D4" s="51"/>
      <c r="E4" s="51"/>
      <c r="F4" s="51"/>
      <c r="G4" s="51"/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9" t="s">
        <v>16</v>
      </c>
      <c r="N4" s="9" t="s">
        <v>17</v>
      </c>
      <c r="O4" s="9" t="s">
        <v>18</v>
      </c>
      <c r="P4" s="9" t="s">
        <v>19</v>
      </c>
      <c r="Q4" s="53"/>
      <c r="R4" s="53"/>
      <c r="S4" s="53"/>
      <c r="T4" s="53"/>
      <c r="U4" s="53"/>
      <c r="V4" s="51"/>
      <c r="W4" s="52"/>
      <c r="X4" s="9"/>
      <c r="Y4" s="9"/>
      <c r="Z4" s="9"/>
      <c r="AA4" s="9"/>
      <c r="AB4" s="9"/>
      <c r="AC4" s="60"/>
      <c r="AD4" s="60"/>
      <c r="AE4" s="60"/>
      <c r="AF4" s="59"/>
    </row>
    <row r="5" spans="2:32" s="1" customFormat="1" ht="36.75" hidden="1" customHeight="1">
      <c r="B5" s="51"/>
      <c r="C5" s="55"/>
      <c r="D5" s="51"/>
      <c r="E5" s="51"/>
      <c r="F5" s="9" t="s">
        <v>20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9" t="s">
        <v>21</v>
      </c>
      <c r="M5" s="9" t="s">
        <v>23</v>
      </c>
      <c r="N5" s="9" t="s">
        <v>24</v>
      </c>
      <c r="O5" s="9" t="s">
        <v>24</v>
      </c>
      <c r="P5" s="9" t="s">
        <v>25</v>
      </c>
      <c r="Q5" s="53"/>
      <c r="R5" s="53"/>
      <c r="S5" s="53"/>
      <c r="T5" s="53"/>
      <c r="U5" s="53"/>
      <c r="V5" s="51"/>
      <c r="W5" s="52"/>
      <c r="X5" s="9"/>
      <c r="Y5" s="9"/>
      <c r="Z5" s="9"/>
      <c r="AA5" s="9"/>
      <c r="AB5" s="9"/>
      <c r="AC5" s="60"/>
      <c r="AD5" s="60"/>
      <c r="AE5" s="60"/>
      <c r="AF5" s="59"/>
    </row>
    <row r="6" spans="2:32" s="2" customFormat="1" ht="34.5" customHeight="1">
      <c r="B6" s="10">
        <v>1</v>
      </c>
      <c r="C6" s="71" t="s">
        <v>26</v>
      </c>
      <c r="D6" s="10" t="s">
        <v>27</v>
      </c>
      <c r="E6" s="10" t="s">
        <v>28</v>
      </c>
      <c r="F6" s="10" t="s">
        <v>29</v>
      </c>
      <c r="G6" s="10" t="s">
        <v>30</v>
      </c>
      <c r="H6" s="10"/>
      <c r="I6" s="10"/>
      <c r="J6" s="10">
        <v>38</v>
      </c>
      <c r="K6" s="10"/>
      <c r="L6" s="19"/>
      <c r="M6" s="19"/>
      <c r="N6" s="19"/>
      <c r="O6" s="19"/>
      <c r="P6" s="19"/>
      <c r="Q6" s="19">
        <v>15</v>
      </c>
      <c r="R6" s="47">
        <f>Q6*0.97</f>
        <v>14.549999999999999</v>
      </c>
      <c r="S6" s="19"/>
      <c r="T6" s="19"/>
      <c r="U6" s="26">
        <f>Q6*0.03</f>
        <v>0.44999999999999996</v>
      </c>
      <c r="V6" s="19">
        <v>400</v>
      </c>
      <c r="W6" s="74" t="s">
        <v>31</v>
      </c>
      <c r="X6" s="13"/>
      <c r="Y6" s="13" t="s">
        <v>32</v>
      </c>
      <c r="Z6" s="45">
        <v>189</v>
      </c>
      <c r="AA6" s="13"/>
      <c r="AB6" s="13"/>
      <c r="AC6" s="13">
        <v>15.022</v>
      </c>
      <c r="AD6" s="17">
        <f t="shared" ref="AD6:AD13" si="0">Q6-AC6</f>
        <v>-2.2000000000000242E-2</v>
      </c>
      <c r="AE6" s="36">
        <f t="shared" ref="AE6:AE13" si="1">R6+S6-AD6</f>
        <v>14.571999999999999</v>
      </c>
      <c r="AF6" s="38">
        <f t="shared" ref="AF6:AF13" si="2">AE6*20%</f>
        <v>2.9144000000000001</v>
      </c>
    </row>
    <row r="7" spans="2:32" s="2" customFormat="1" ht="34.5" customHeight="1">
      <c r="B7" s="10">
        <v>2</v>
      </c>
      <c r="C7" s="72"/>
      <c r="D7" s="10" t="s">
        <v>33</v>
      </c>
      <c r="E7" s="10" t="s">
        <v>28</v>
      </c>
      <c r="F7" s="10" t="s">
        <v>29</v>
      </c>
      <c r="G7" s="10" t="s">
        <v>30</v>
      </c>
      <c r="H7" s="10"/>
      <c r="I7" s="10"/>
      <c r="J7" s="10">
        <v>30</v>
      </c>
      <c r="K7" s="10"/>
      <c r="L7" s="19"/>
      <c r="M7" s="19"/>
      <c r="N7" s="19"/>
      <c r="O7" s="19"/>
      <c r="P7" s="19"/>
      <c r="Q7" s="19">
        <v>15</v>
      </c>
      <c r="R7" s="47">
        <f t="shared" ref="R7:R13" si="3">Q7*0.97</f>
        <v>14.549999999999999</v>
      </c>
      <c r="S7" s="19"/>
      <c r="T7" s="19"/>
      <c r="U7" s="26">
        <f t="shared" ref="U7:U13" si="4">Q7*0.03</f>
        <v>0.44999999999999996</v>
      </c>
      <c r="V7" s="19">
        <v>400</v>
      </c>
      <c r="W7" s="74"/>
      <c r="X7" s="13"/>
      <c r="Y7" s="13" t="s">
        <v>34</v>
      </c>
      <c r="Z7" s="13">
        <v>11</v>
      </c>
      <c r="AA7" s="13">
        <v>51</v>
      </c>
      <c r="AB7" s="13">
        <v>56</v>
      </c>
      <c r="AC7" s="13">
        <v>11.9642</v>
      </c>
      <c r="AD7" s="17">
        <f t="shared" si="0"/>
        <v>3.0358000000000001</v>
      </c>
      <c r="AE7" s="36">
        <f t="shared" si="1"/>
        <v>11.514199999999999</v>
      </c>
      <c r="AF7" s="38">
        <f t="shared" si="2"/>
        <v>2.3028399999999998</v>
      </c>
    </row>
    <row r="8" spans="2:32" s="2" customFormat="1" ht="34.5" customHeight="1">
      <c r="B8" s="10">
        <v>3</v>
      </c>
      <c r="C8" s="72"/>
      <c r="D8" s="10" t="s">
        <v>35</v>
      </c>
      <c r="E8" s="10" t="s">
        <v>28</v>
      </c>
      <c r="F8" s="10" t="s">
        <v>29</v>
      </c>
      <c r="G8" s="10" t="s">
        <v>30</v>
      </c>
      <c r="H8" s="10"/>
      <c r="I8" s="10"/>
      <c r="J8" s="10">
        <v>35</v>
      </c>
      <c r="K8" s="10"/>
      <c r="L8" s="19"/>
      <c r="M8" s="19"/>
      <c r="N8" s="19"/>
      <c r="O8" s="19"/>
      <c r="P8" s="19"/>
      <c r="Q8" s="19">
        <v>15</v>
      </c>
      <c r="R8" s="47">
        <f t="shared" si="3"/>
        <v>14.549999999999999</v>
      </c>
      <c r="S8" s="19"/>
      <c r="T8" s="19"/>
      <c r="U8" s="26">
        <f t="shared" si="4"/>
        <v>0.44999999999999996</v>
      </c>
      <c r="V8" s="19">
        <v>800</v>
      </c>
      <c r="W8" s="74"/>
      <c r="X8" s="13"/>
      <c r="Y8" s="13" t="s">
        <v>36</v>
      </c>
      <c r="Z8" s="13">
        <v>68</v>
      </c>
      <c r="AA8" s="13"/>
      <c r="AB8" s="13"/>
      <c r="AC8" s="13">
        <v>13.6737</v>
      </c>
      <c r="AD8" s="17">
        <f t="shared" si="0"/>
        <v>1.3262999999999998</v>
      </c>
      <c r="AE8" s="36">
        <f t="shared" si="1"/>
        <v>13.223699999999999</v>
      </c>
      <c r="AF8" s="38">
        <f t="shared" si="2"/>
        <v>2.6447400000000001</v>
      </c>
    </row>
    <row r="9" spans="2:32" ht="34.5" customHeight="1">
      <c r="B9" s="10">
        <v>4</v>
      </c>
      <c r="C9" s="72"/>
      <c r="D9" s="10" t="s">
        <v>37</v>
      </c>
      <c r="E9" s="10" t="s">
        <v>28</v>
      </c>
      <c r="F9" s="10" t="s">
        <v>29</v>
      </c>
      <c r="G9" s="10" t="s">
        <v>30</v>
      </c>
      <c r="H9" s="10"/>
      <c r="I9" s="10"/>
      <c r="J9" s="10">
        <v>32</v>
      </c>
      <c r="K9" s="10"/>
      <c r="L9" s="19"/>
      <c r="M9" s="19"/>
      <c r="N9" s="19"/>
      <c r="O9" s="19"/>
      <c r="P9" s="19"/>
      <c r="Q9" s="19">
        <v>15</v>
      </c>
      <c r="R9" s="47">
        <f t="shared" si="3"/>
        <v>14.549999999999999</v>
      </c>
      <c r="S9" s="19"/>
      <c r="T9" s="19"/>
      <c r="U9" s="26">
        <f t="shared" si="4"/>
        <v>0.44999999999999996</v>
      </c>
      <c r="V9" s="19">
        <v>350</v>
      </c>
      <c r="W9" s="74"/>
      <c r="X9" s="17"/>
      <c r="Y9" s="17"/>
      <c r="Z9" s="17"/>
      <c r="AA9" s="17"/>
      <c r="AB9" s="17"/>
      <c r="AC9" s="17">
        <v>12.4969</v>
      </c>
      <c r="AD9" s="17">
        <f t="shared" si="0"/>
        <v>2.5030999999999999</v>
      </c>
      <c r="AE9" s="36">
        <f t="shared" si="1"/>
        <v>12.046899999999999</v>
      </c>
      <c r="AF9" s="38">
        <f t="shared" si="2"/>
        <v>2.4093800000000001</v>
      </c>
    </row>
    <row r="10" spans="2:32" ht="34.5" customHeight="1">
      <c r="B10" s="10">
        <v>5</v>
      </c>
      <c r="C10" s="72"/>
      <c r="D10" s="10" t="s">
        <v>38</v>
      </c>
      <c r="E10" s="10" t="s">
        <v>28</v>
      </c>
      <c r="F10" s="10" t="s">
        <v>29</v>
      </c>
      <c r="G10" s="10" t="s">
        <v>30</v>
      </c>
      <c r="H10" s="10"/>
      <c r="I10" s="10"/>
      <c r="J10" s="10">
        <v>35</v>
      </c>
      <c r="K10" s="10"/>
      <c r="L10" s="19"/>
      <c r="M10" s="19"/>
      <c r="N10" s="19"/>
      <c r="O10" s="19"/>
      <c r="P10" s="19"/>
      <c r="Q10" s="19">
        <v>15</v>
      </c>
      <c r="R10" s="47">
        <f t="shared" si="3"/>
        <v>14.549999999999999</v>
      </c>
      <c r="S10" s="19"/>
      <c r="T10" s="19"/>
      <c r="U10" s="26">
        <f t="shared" si="4"/>
        <v>0.44999999999999996</v>
      </c>
      <c r="V10" s="19">
        <v>300</v>
      </c>
      <c r="W10" s="74"/>
      <c r="X10" s="17"/>
      <c r="Y10" s="17"/>
      <c r="Z10" s="17"/>
      <c r="AA10" s="17"/>
      <c r="AB10" s="17"/>
      <c r="AC10" s="13">
        <v>13.6852</v>
      </c>
      <c r="AD10" s="17">
        <f t="shared" si="0"/>
        <v>1.3148</v>
      </c>
      <c r="AE10" s="36">
        <f t="shared" si="1"/>
        <v>13.235199999999999</v>
      </c>
      <c r="AF10" s="38">
        <f t="shared" si="2"/>
        <v>2.6470400000000001</v>
      </c>
    </row>
    <row r="11" spans="2:32" ht="34.5" customHeight="1">
      <c r="B11" s="10">
        <v>6</v>
      </c>
      <c r="C11" s="72"/>
      <c r="D11" s="10" t="s">
        <v>39</v>
      </c>
      <c r="E11" s="10" t="s">
        <v>28</v>
      </c>
      <c r="F11" s="10" t="s">
        <v>29</v>
      </c>
      <c r="G11" s="10" t="s">
        <v>30</v>
      </c>
      <c r="H11" s="10"/>
      <c r="I11" s="10"/>
      <c r="J11" s="10">
        <v>48</v>
      </c>
      <c r="K11" s="10"/>
      <c r="L11" s="19"/>
      <c r="M11" s="19"/>
      <c r="N11" s="19"/>
      <c r="O11" s="19"/>
      <c r="P11" s="19"/>
      <c r="Q11" s="19">
        <v>20</v>
      </c>
      <c r="R11" s="47">
        <f t="shared" si="3"/>
        <v>19.399999999999999</v>
      </c>
      <c r="S11" s="19"/>
      <c r="T11" s="19"/>
      <c r="U11" s="26">
        <f t="shared" si="4"/>
        <v>0.6</v>
      </c>
      <c r="V11" s="19">
        <v>450</v>
      </c>
      <c r="W11" s="74"/>
      <c r="X11" s="17"/>
      <c r="Y11" s="17"/>
      <c r="Z11" s="17"/>
      <c r="AA11" s="17"/>
      <c r="AB11" s="17"/>
      <c r="AC11" s="17">
        <v>19.206199999999999</v>
      </c>
      <c r="AD11" s="17">
        <f t="shared" si="0"/>
        <v>0.79380000000000095</v>
      </c>
      <c r="AE11" s="36">
        <f t="shared" si="1"/>
        <v>18.606199999999998</v>
      </c>
      <c r="AF11" s="38">
        <f t="shared" si="2"/>
        <v>3.7212399999999999</v>
      </c>
    </row>
    <row r="12" spans="2:32" ht="34.5" customHeight="1">
      <c r="B12" s="10">
        <v>7</v>
      </c>
      <c r="C12" s="72"/>
      <c r="D12" s="48" t="s">
        <v>40</v>
      </c>
      <c r="E12" s="48" t="s">
        <v>28</v>
      </c>
      <c r="F12" s="48" t="s">
        <v>29</v>
      </c>
      <c r="G12" s="48" t="s">
        <v>30</v>
      </c>
      <c r="H12" s="48"/>
      <c r="I12" s="48"/>
      <c r="J12" s="48">
        <v>40</v>
      </c>
      <c r="K12" s="48"/>
      <c r="L12" s="19"/>
      <c r="M12" s="19"/>
      <c r="N12" s="19"/>
      <c r="O12" s="19"/>
      <c r="P12" s="19"/>
      <c r="Q12" s="19">
        <v>20</v>
      </c>
      <c r="R12" s="47">
        <f t="shared" si="3"/>
        <v>19.399999999999999</v>
      </c>
      <c r="S12" s="19"/>
      <c r="T12" s="19"/>
      <c r="U12" s="26">
        <f t="shared" si="4"/>
        <v>0.6</v>
      </c>
      <c r="V12" s="19">
        <v>200</v>
      </c>
      <c r="W12" s="74"/>
      <c r="X12" s="17"/>
      <c r="Y12" s="17"/>
      <c r="Z12" s="17"/>
      <c r="AA12" s="17"/>
      <c r="AB12" s="17"/>
      <c r="AC12" s="17">
        <v>16.069400000000002</v>
      </c>
      <c r="AD12" s="17">
        <f t="shared" si="0"/>
        <v>3.9305999999999983</v>
      </c>
      <c r="AE12" s="36">
        <f t="shared" si="1"/>
        <v>15.4694</v>
      </c>
      <c r="AF12" s="38">
        <f t="shared" si="2"/>
        <v>3.0938800000000004</v>
      </c>
    </row>
    <row r="13" spans="2:32" ht="34.5" customHeight="1">
      <c r="B13" s="10">
        <v>8</v>
      </c>
      <c r="C13" s="72"/>
      <c r="D13" s="48" t="s">
        <v>41</v>
      </c>
      <c r="E13" s="48" t="s">
        <v>28</v>
      </c>
      <c r="F13" s="48" t="s">
        <v>29</v>
      </c>
      <c r="G13" s="48" t="s">
        <v>30</v>
      </c>
      <c r="H13" s="48"/>
      <c r="I13" s="48"/>
      <c r="J13" s="48">
        <v>42</v>
      </c>
      <c r="K13" s="48"/>
      <c r="L13" s="19"/>
      <c r="M13" s="19"/>
      <c r="N13" s="19"/>
      <c r="O13" s="19"/>
      <c r="P13" s="19"/>
      <c r="Q13" s="19">
        <v>20</v>
      </c>
      <c r="R13" s="47">
        <f t="shared" si="3"/>
        <v>19.399999999999999</v>
      </c>
      <c r="S13" s="19"/>
      <c r="T13" s="19"/>
      <c r="U13" s="26">
        <f t="shared" si="4"/>
        <v>0.6</v>
      </c>
      <c r="V13" s="19">
        <v>400</v>
      </c>
      <c r="W13" s="74"/>
      <c r="X13" s="17">
        <v>117.28</v>
      </c>
      <c r="Y13" s="17"/>
      <c r="Z13" s="17"/>
      <c r="AA13" s="17"/>
      <c r="AB13" s="17"/>
      <c r="AC13" s="17">
        <v>16.6297</v>
      </c>
      <c r="AD13" s="17">
        <f t="shared" si="0"/>
        <v>3.3703000000000003</v>
      </c>
      <c r="AE13" s="36">
        <f t="shared" si="1"/>
        <v>16.029699999999998</v>
      </c>
      <c r="AF13" s="38">
        <f t="shared" si="2"/>
        <v>3.20594</v>
      </c>
    </row>
    <row r="14" spans="2:32" ht="34.5" customHeight="1">
      <c r="B14" s="10">
        <v>9</v>
      </c>
      <c r="C14" s="72"/>
      <c r="D14" s="48" t="s">
        <v>77</v>
      </c>
      <c r="E14" s="48" t="s">
        <v>68</v>
      </c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50">
        <v>20</v>
      </c>
      <c r="W14" s="35"/>
    </row>
    <row r="15" spans="2:32" ht="34.5" customHeight="1">
      <c r="B15" s="10">
        <v>10</v>
      </c>
      <c r="C15" s="73"/>
      <c r="D15" s="48" t="s">
        <v>78</v>
      </c>
      <c r="E15" s="48" t="s">
        <v>69</v>
      </c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50">
        <v>20</v>
      </c>
      <c r="W15" s="35"/>
    </row>
    <row r="16" spans="2:32">
      <c r="W16" s="35"/>
    </row>
  </sheetData>
  <mergeCells count="19">
    <mergeCell ref="C6:C15"/>
    <mergeCell ref="AF2:AF5"/>
    <mergeCell ref="H3:K3"/>
    <mergeCell ref="L3:P3"/>
    <mergeCell ref="W6:W13"/>
    <mergeCell ref="Q2:U5"/>
    <mergeCell ref="V2:V5"/>
    <mergeCell ref="W2:W5"/>
    <mergeCell ref="AC2:AC5"/>
    <mergeCell ref="AD2:AD5"/>
    <mergeCell ref="AE2:AE5"/>
    <mergeCell ref="B1:AF1"/>
    <mergeCell ref="B2:B5"/>
    <mergeCell ref="C2:C5"/>
    <mergeCell ref="D2:D5"/>
    <mergeCell ref="E2:E5"/>
    <mergeCell ref="F2:F4"/>
    <mergeCell ref="G2:G4"/>
    <mergeCell ref="H2:P2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船厂</vt:lpstr>
      <vt:lpstr>黄河</vt:lpstr>
      <vt:lpstr>腾飞</vt:lpstr>
      <vt:lpstr>渤海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cp:lastPrinted>2024-03-13T03:45:30Z</cp:lastPrinted>
  <dcterms:created xsi:type="dcterms:W3CDTF">2006-09-16T00:00:00Z</dcterms:created>
  <dcterms:modified xsi:type="dcterms:W3CDTF">2024-03-13T03:46:07Z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401287CDEB1A46C9B43CB946AF4DAAB2_13</vt:lpwstr>
  </property>
</Properties>
</file>