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<sst xmlns="http://schemas.openxmlformats.org/spreadsheetml/2006/main" count="153" uniqueCount="85">
  <si>
    <t>附件</t>
  </si>
  <si>
    <t>秦皇岛经济技术开发区2023年度一事一议财政奖补项目汇总表</t>
  </si>
  <si>
    <t>序号</t>
  </si>
  <si>
    <t>县（市、区）</t>
  </si>
  <si>
    <t>乡镇</t>
  </si>
  <si>
    <t>村</t>
  </si>
  <si>
    <t>项目名称</t>
  </si>
  <si>
    <t>是否重点项目</t>
  </si>
  <si>
    <t>是否同步施工项目</t>
  </si>
  <si>
    <t>主要建设内容</t>
  </si>
  <si>
    <t>总投资（万元）</t>
  </si>
  <si>
    <t>受益人数
（人）</t>
  </si>
  <si>
    <t>资金来源</t>
  </si>
  <si>
    <t>三方评审金额</t>
  </si>
  <si>
    <t>与总投资差额</t>
  </si>
  <si>
    <t>财政应付总金额</t>
  </si>
  <si>
    <t>第一次下达金额</t>
  </si>
  <si>
    <t>第二次下达金额</t>
  </si>
  <si>
    <t>从这笔里面出</t>
  </si>
  <si>
    <t>基础类项目</t>
  </si>
  <si>
    <t>提升类项目</t>
  </si>
  <si>
    <t>村内道路</t>
  </si>
  <si>
    <t>街道雨水排放</t>
  </si>
  <si>
    <t>街道照明设施</t>
  </si>
  <si>
    <t>村民饮用水工程</t>
  </si>
  <si>
    <t>村内道路提档升级</t>
  </si>
  <si>
    <t>照明设施提档升级</t>
  </si>
  <si>
    <t>生活污水处理工程</t>
  </si>
  <si>
    <t>村民休闲活动场所</t>
  </si>
  <si>
    <t>其他公益事业项目</t>
  </si>
  <si>
    <t>合计</t>
  </si>
  <si>
    <t>中央奖补资金</t>
  </si>
  <si>
    <t>省级奖补资金</t>
  </si>
  <si>
    <t>地方财政补助</t>
  </si>
  <si>
    <t>村级自筹</t>
  </si>
  <si>
    <t>（是或否）</t>
  </si>
  <si>
    <t>（平方米）</t>
  </si>
  <si>
    <t>（米）</t>
  </si>
  <si>
    <t>（盏）</t>
  </si>
  <si>
    <t>（个）</t>
  </si>
  <si>
    <t>具体建设内容</t>
  </si>
  <si>
    <t>361中</t>
  </si>
  <si>
    <t>开发区</t>
  </si>
  <si>
    <t>渤海乡人民政府</t>
  </si>
  <si>
    <t>姚山</t>
  </si>
  <si>
    <t>路灯</t>
  </si>
  <si>
    <t>否</t>
  </si>
  <si>
    <t>是</t>
  </si>
  <si>
    <t>秦财农〔2022〕674号117.28万元</t>
  </si>
  <si>
    <t>674中</t>
  </si>
  <si>
    <t>秦财农〔2022〕674号</t>
  </si>
  <si>
    <t>小刘庄</t>
  </si>
  <si>
    <t>133省</t>
  </si>
  <si>
    <t>张庄</t>
  </si>
  <si>
    <t>687省</t>
  </si>
  <si>
    <t>褚庄</t>
  </si>
  <si>
    <t>薛庄</t>
  </si>
  <si>
    <t>赵庄</t>
  </si>
  <si>
    <t>周庄</t>
  </si>
  <si>
    <t>侯岭</t>
  </si>
  <si>
    <t>中央</t>
  </si>
  <si>
    <t>黄河道街道办事处</t>
  </si>
  <si>
    <t>前进村</t>
  </si>
  <si>
    <t>维修村内路面修缮污水井塌陷</t>
  </si>
  <si>
    <t>秦财农〔2022〕133号文件下达11万元、秦财农〔2022〕674号39万元</t>
  </si>
  <si>
    <t>秦财农〔2022〕133号文件支11万元、秦财农〔2022〕674号支4万元</t>
  </si>
  <si>
    <t>省</t>
  </si>
  <si>
    <t>腾飞路街道办事处</t>
  </si>
  <si>
    <t>兴福庄</t>
  </si>
  <si>
    <t>秦财农〔2022〕687号文件下达68万元、秦财农〔2022〕133号文件下达51万元、秦财农〔2023〕361号文件下达81万元</t>
  </si>
  <si>
    <t>秦财农〔2022〕687号文件支68万元</t>
  </si>
  <si>
    <t>东甸子</t>
  </si>
  <si>
    <t>村内道路、街道雨水排放</t>
  </si>
  <si>
    <t>2300（含排水沟400米）</t>
  </si>
  <si>
    <t>下徐各庄</t>
  </si>
  <si>
    <t>许庄</t>
  </si>
  <si>
    <t>老岭沟</t>
  </si>
  <si>
    <t>船厂路街道办事处</t>
  </si>
  <si>
    <t>药马坊</t>
  </si>
  <si>
    <t>秦财农〔2022〕674号32.72万元，秦财农〔2022〕133号文件下达56万元秦财农〔2023〕361号文件下达40万元</t>
  </si>
  <si>
    <t>秦财农〔2022〕674号 秦财农〔2023〕361号文件支38万（从中央出就行）</t>
  </si>
  <si>
    <t>沙河</t>
  </si>
  <si>
    <t>排水沟</t>
  </si>
  <si>
    <t>朱马坊</t>
  </si>
  <si>
    <t>村民休闲活动点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</si>
</sst>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0" fillId="3" borderId="0" xfId="0" applyFill="1" applyAlignment="1">
      <alignment vertical="center" wrapText="1"/>
    </xf>
    <xf numFmtId="177" fontId="0" fillId="3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78" fontId="0" fillId="3" borderId="2" xfId="0" applyNumberFormat="1" applyFill="1" applyBorder="1" applyAlignment="1">
      <alignment vertical="center"/>
    </xf>
    <xf numFmtId="176" fontId="0" fillId="3" borderId="2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3" borderId="3" xfId="0" applyNumberFormat="1" applyFont="1" applyFill="1" applyBorder="1" applyAlignment="1">
      <alignment horizontal="center" vertical="center" wrapText="1"/>
    </xf>
    <xf numFmtId="176" fontId="0" fillId="3" borderId="4" xfId="0" applyNumberFormat="1" applyFont="1" applyFill="1" applyBorder="1" applyAlignment="1">
      <alignment horizontal="center" vertical="center" wrapText="1"/>
    </xf>
    <xf numFmtId="178" fontId="7" fillId="3" borderId="2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9"/>
  <sheetViews>
    <sheetView tabSelected="1" workbookViewId="0">
      <selection activeCell="AI1" sqref="AI$1:AN$1048576"/>
    </sheetView>
  </sheetViews>
  <sheetFormatPr defaultColWidth="9" defaultRowHeight="14.4"/>
  <cols>
    <col min="1" max="1" width="5.75" style="3" customWidth="1"/>
    <col min="2" max="2" width="13.25" style="4" customWidth="1"/>
    <col min="3" max="3" width="15.5" style="4" customWidth="1"/>
    <col min="4" max="4" width="12.8796296296296" style="5" customWidth="1"/>
    <col min="5" max="5" width="17.5" style="5" customWidth="1"/>
    <col min="6" max="6" width="11" style="3" hidden="1" customWidth="1"/>
    <col min="7" max="7" width="10" style="3" hidden="1" customWidth="1"/>
    <col min="8" max="16" width="8.25" style="3" hidden="1" customWidth="1"/>
    <col min="17" max="17" width="10.3796296296296" style="6" customWidth="1"/>
    <col min="18" max="18" width="10.3796296296296" style="7" customWidth="1"/>
    <col min="19" max="20" width="10.3796296296296" style="3" customWidth="1"/>
    <col min="21" max="21" width="10.3796296296296" style="8" customWidth="1"/>
    <col min="22" max="22" width="10.3796296296296" style="3" customWidth="1"/>
    <col min="23" max="23" width="18.25" style="3" customWidth="1"/>
    <col min="24" max="24" width="9.62962962962963" style="3" hidden="1" customWidth="1"/>
    <col min="25" max="28" width="9" style="3" hidden="1" customWidth="1"/>
    <col min="29" max="31" width="11.25" style="3" hidden="1" customWidth="1"/>
    <col min="32" max="32" width="11.25" style="9" hidden="1" customWidth="1"/>
    <col min="33" max="33" width="12.7777777777778" style="3" hidden="1" customWidth="1"/>
    <col min="34" max="34" width="13.3333333333333" style="3" hidden="1" customWidth="1"/>
    <col min="35" max="35" width="12.8888888888889" style="3" hidden="1" customWidth="1"/>
    <col min="36" max="40" width="9" style="3" hidden="1" customWidth="1"/>
    <col min="41" max="16384" width="9" style="3"/>
  </cols>
  <sheetData>
    <row r="1" ht="33.75" customHeight="1" spans="1:1">
      <c r="A1" s="10" t="s">
        <v>0</v>
      </c>
    </row>
    <row r="2" ht="32.25" customHeight="1" spans="1:3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29.25" customHeight="1" spans="21:21">
      <c r="U3" s="40"/>
    </row>
    <row r="4" s="1" customFormat="1" ht="21" customHeight="1" spans="1:34">
      <c r="A4" s="12" t="s">
        <v>2</v>
      </c>
      <c r="B4" s="13" t="s">
        <v>3</v>
      </c>
      <c r="C4" s="13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4" t="s">
        <v>9</v>
      </c>
      <c r="I4" s="14"/>
      <c r="J4" s="14"/>
      <c r="K4" s="14"/>
      <c r="L4" s="14"/>
      <c r="M4" s="14"/>
      <c r="N4" s="14"/>
      <c r="O4" s="14"/>
      <c r="P4" s="14"/>
      <c r="Q4" s="41" t="s">
        <v>10</v>
      </c>
      <c r="R4" s="42"/>
      <c r="S4" s="43"/>
      <c r="T4" s="43"/>
      <c r="U4" s="44"/>
      <c r="V4" s="12" t="s">
        <v>11</v>
      </c>
      <c r="W4" s="19" t="s">
        <v>12</v>
      </c>
      <c r="AC4" s="68" t="s">
        <v>13</v>
      </c>
      <c r="AD4" s="69" t="s">
        <v>14</v>
      </c>
      <c r="AE4" s="68" t="s">
        <v>15</v>
      </c>
      <c r="AF4" s="70" t="s">
        <v>16</v>
      </c>
      <c r="AG4" s="76" t="s">
        <v>17</v>
      </c>
      <c r="AH4" s="77" t="s">
        <v>18</v>
      </c>
    </row>
    <row r="5" s="1" customFormat="1" ht="21" customHeight="1" spans="1:34">
      <c r="A5" s="15"/>
      <c r="B5" s="16"/>
      <c r="C5" s="16"/>
      <c r="D5" s="15"/>
      <c r="E5" s="15"/>
      <c r="F5" s="15"/>
      <c r="G5" s="15"/>
      <c r="H5" s="14" t="s">
        <v>19</v>
      </c>
      <c r="I5" s="14"/>
      <c r="J5" s="14"/>
      <c r="K5" s="14"/>
      <c r="L5" s="14" t="s">
        <v>20</v>
      </c>
      <c r="M5" s="14"/>
      <c r="N5" s="14"/>
      <c r="O5" s="14"/>
      <c r="P5" s="14"/>
      <c r="Q5" s="45"/>
      <c r="R5" s="46"/>
      <c r="S5" s="47"/>
      <c r="T5" s="47"/>
      <c r="U5" s="48"/>
      <c r="V5" s="15"/>
      <c r="W5" s="19"/>
      <c r="AC5" s="68"/>
      <c r="AD5" s="71"/>
      <c r="AE5" s="68"/>
      <c r="AF5" s="70"/>
      <c r="AG5" s="76"/>
      <c r="AH5" s="78"/>
    </row>
    <row r="6" s="1" customFormat="1" ht="56.1" customHeight="1" spans="1:34">
      <c r="A6" s="15"/>
      <c r="B6" s="16"/>
      <c r="C6" s="16"/>
      <c r="D6" s="15"/>
      <c r="E6" s="15"/>
      <c r="F6" s="17"/>
      <c r="G6" s="17"/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27</v>
      </c>
      <c r="O6" s="14" t="s">
        <v>28</v>
      </c>
      <c r="P6" s="14" t="s">
        <v>29</v>
      </c>
      <c r="Q6" s="49" t="s">
        <v>30</v>
      </c>
      <c r="R6" s="50" t="s">
        <v>31</v>
      </c>
      <c r="S6" s="12" t="s">
        <v>32</v>
      </c>
      <c r="T6" s="12" t="s">
        <v>33</v>
      </c>
      <c r="U6" s="50" t="s">
        <v>34</v>
      </c>
      <c r="V6" s="15"/>
      <c r="W6" s="19"/>
      <c r="AC6" s="68"/>
      <c r="AD6" s="71"/>
      <c r="AE6" s="68"/>
      <c r="AF6" s="70"/>
      <c r="AG6" s="76"/>
      <c r="AH6" s="78"/>
    </row>
    <row r="7" s="1" customFormat="1" ht="36.95" customHeight="1" spans="1:34">
      <c r="A7" s="17"/>
      <c r="B7" s="18"/>
      <c r="C7" s="18"/>
      <c r="D7" s="17"/>
      <c r="E7" s="17"/>
      <c r="F7" s="14" t="s">
        <v>35</v>
      </c>
      <c r="G7" s="14" t="s">
        <v>35</v>
      </c>
      <c r="H7" s="14" t="s">
        <v>36</v>
      </c>
      <c r="I7" s="14" t="s">
        <v>37</v>
      </c>
      <c r="J7" s="14" t="s">
        <v>38</v>
      </c>
      <c r="K7" s="14" t="s">
        <v>39</v>
      </c>
      <c r="L7" s="14" t="s">
        <v>36</v>
      </c>
      <c r="M7" s="14" t="s">
        <v>38</v>
      </c>
      <c r="N7" s="14" t="s">
        <v>39</v>
      </c>
      <c r="O7" s="14" t="s">
        <v>39</v>
      </c>
      <c r="P7" s="14" t="s">
        <v>40</v>
      </c>
      <c r="Q7" s="51"/>
      <c r="R7" s="52"/>
      <c r="S7" s="17"/>
      <c r="T7" s="17"/>
      <c r="U7" s="52"/>
      <c r="V7" s="17"/>
      <c r="W7" s="19"/>
      <c r="AC7" s="68"/>
      <c r="AD7" s="72"/>
      <c r="AE7" s="68"/>
      <c r="AF7" s="70"/>
      <c r="AG7" s="76"/>
      <c r="AH7" s="79"/>
    </row>
    <row r="8" s="1" customFormat="1" ht="57" customHeight="1" spans="1:35">
      <c r="A8" s="17"/>
      <c r="B8" s="18"/>
      <c r="C8" s="17">
        <v>4</v>
      </c>
      <c r="D8" s="17">
        <v>17</v>
      </c>
      <c r="E8" s="17">
        <v>17</v>
      </c>
      <c r="F8" s="14"/>
      <c r="G8" s="14"/>
      <c r="H8" s="14"/>
      <c r="I8" s="14"/>
      <c r="J8" s="14"/>
      <c r="K8" s="14"/>
      <c r="L8" s="32"/>
      <c r="M8" s="32"/>
      <c r="N8" s="32"/>
      <c r="O8" s="32"/>
      <c r="P8" s="32"/>
      <c r="Q8" s="51">
        <f>SUM(Q9:Q25)</f>
        <v>511.49</v>
      </c>
      <c r="R8" s="53">
        <f>SUM(R9:R25)</f>
        <v>310.0027</v>
      </c>
      <c r="S8" s="51">
        <f>SUM(S9:S25)</f>
        <v>186</v>
      </c>
      <c r="T8" s="51"/>
      <c r="U8" s="53">
        <f>SUM(U9:U25)</f>
        <v>15.4873</v>
      </c>
      <c r="V8" s="51">
        <f>SUM(V9:V25)</f>
        <v>10614</v>
      </c>
      <c r="W8" s="54"/>
      <c r="Y8" s="1" t="s">
        <v>41</v>
      </c>
      <c r="Z8" s="1">
        <v>121</v>
      </c>
      <c r="AC8" s="26">
        <f>SUM(AC9:AC25)</f>
        <v>506.0105</v>
      </c>
      <c r="AD8" s="31">
        <f t="shared" ref="AD8:AD17" si="0">Q8-AC8</f>
        <v>5.47949999999997</v>
      </c>
      <c r="AE8" s="73">
        <f t="shared" ref="AE8:AE17" si="1">R8+S8-AD8</f>
        <v>490.5232</v>
      </c>
      <c r="AF8" s="74">
        <v>99</v>
      </c>
      <c r="AG8" s="80">
        <v>156</v>
      </c>
      <c r="AH8" s="81"/>
      <c r="AI8" s="82"/>
    </row>
    <row r="9" s="2" customFormat="1" ht="57" customHeight="1" spans="1:35">
      <c r="A9" s="19">
        <v>1</v>
      </c>
      <c r="B9" s="20" t="s">
        <v>42</v>
      </c>
      <c r="C9" s="21" t="s">
        <v>43</v>
      </c>
      <c r="D9" s="19" t="s">
        <v>44</v>
      </c>
      <c r="E9" s="19" t="s">
        <v>45</v>
      </c>
      <c r="F9" s="19" t="s">
        <v>46</v>
      </c>
      <c r="G9" s="19" t="s">
        <v>47</v>
      </c>
      <c r="H9" s="19"/>
      <c r="I9" s="19"/>
      <c r="J9" s="19">
        <v>38</v>
      </c>
      <c r="K9" s="19"/>
      <c r="L9" s="33"/>
      <c r="M9" s="33"/>
      <c r="N9" s="33"/>
      <c r="O9" s="33"/>
      <c r="P9" s="33"/>
      <c r="Q9" s="33">
        <v>15.3</v>
      </c>
      <c r="R9" s="55">
        <f>Q9*0.97</f>
        <v>14.841</v>
      </c>
      <c r="S9" s="33"/>
      <c r="T9" s="33"/>
      <c r="U9" s="55">
        <f>Q9*0.03</f>
        <v>0.459</v>
      </c>
      <c r="V9" s="56">
        <v>400</v>
      </c>
      <c r="W9" s="54" t="s">
        <v>48</v>
      </c>
      <c r="Y9" s="2" t="s">
        <v>49</v>
      </c>
      <c r="Z9" s="75">
        <v>189</v>
      </c>
      <c r="AC9" s="26">
        <v>15.022</v>
      </c>
      <c r="AD9" s="31">
        <f t="shared" si="0"/>
        <v>0.278</v>
      </c>
      <c r="AE9" s="73">
        <f t="shared" si="1"/>
        <v>14.563</v>
      </c>
      <c r="AF9" s="74">
        <v>3</v>
      </c>
      <c r="AG9" s="80">
        <v>4</v>
      </c>
      <c r="AH9" s="83" t="s">
        <v>50</v>
      </c>
      <c r="AI9" s="82"/>
    </row>
    <row r="10" s="2" customFormat="1" ht="57" customHeight="1" spans="1:34">
      <c r="A10" s="19">
        <v>2</v>
      </c>
      <c r="B10" s="20" t="s">
        <v>42</v>
      </c>
      <c r="C10" s="22"/>
      <c r="D10" s="19" t="s">
        <v>51</v>
      </c>
      <c r="E10" s="19" t="s">
        <v>45</v>
      </c>
      <c r="F10" s="19" t="s">
        <v>46</v>
      </c>
      <c r="G10" s="19" t="s">
        <v>47</v>
      </c>
      <c r="H10" s="19"/>
      <c r="I10" s="19"/>
      <c r="J10" s="19">
        <v>30</v>
      </c>
      <c r="K10" s="19"/>
      <c r="L10" s="33"/>
      <c r="M10" s="33"/>
      <c r="N10" s="33"/>
      <c r="O10" s="33"/>
      <c r="P10" s="33"/>
      <c r="Q10" s="33">
        <v>12.09</v>
      </c>
      <c r="R10" s="55">
        <f t="shared" ref="R10:R16" si="2">Q10*0.97</f>
        <v>11.7273</v>
      </c>
      <c r="S10" s="33"/>
      <c r="T10" s="33"/>
      <c r="U10" s="55">
        <f t="shared" ref="U10:U16" si="3">Q10*0.03</f>
        <v>0.3627</v>
      </c>
      <c r="V10" s="56">
        <v>400</v>
      </c>
      <c r="W10" s="57"/>
      <c r="Y10" s="2" t="s">
        <v>52</v>
      </c>
      <c r="Z10" s="2">
        <v>11</v>
      </c>
      <c r="AA10" s="2">
        <v>51</v>
      </c>
      <c r="AB10" s="2">
        <v>56</v>
      </c>
      <c r="AC10" s="26">
        <v>11.9642</v>
      </c>
      <c r="AD10" s="31">
        <f t="shared" si="0"/>
        <v>0.1258</v>
      </c>
      <c r="AE10" s="73">
        <f t="shared" si="1"/>
        <v>11.6015</v>
      </c>
      <c r="AF10" s="74">
        <v>2</v>
      </c>
      <c r="AG10" s="80">
        <v>3</v>
      </c>
      <c r="AH10" s="84"/>
    </row>
    <row r="11" s="2" customFormat="1" ht="57" customHeight="1" spans="1:34">
      <c r="A11" s="19">
        <v>3</v>
      </c>
      <c r="B11" s="20" t="s">
        <v>42</v>
      </c>
      <c r="C11" s="22"/>
      <c r="D11" s="19" t="s">
        <v>53</v>
      </c>
      <c r="E11" s="19" t="s">
        <v>45</v>
      </c>
      <c r="F11" s="19" t="s">
        <v>46</v>
      </c>
      <c r="G11" s="19" t="s">
        <v>47</v>
      </c>
      <c r="H11" s="19"/>
      <c r="I11" s="19"/>
      <c r="J11" s="19">
        <v>35</v>
      </c>
      <c r="K11" s="19"/>
      <c r="L11" s="33"/>
      <c r="M11" s="33"/>
      <c r="N11" s="33"/>
      <c r="O11" s="33"/>
      <c r="P11" s="33"/>
      <c r="Q11" s="33">
        <v>14.11</v>
      </c>
      <c r="R11" s="55">
        <f t="shared" si="2"/>
        <v>13.6867</v>
      </c>
      <c r="S11" s="33"/>
      <c r="T11" s="33"/>
      <c r="U11" s="55">
        <f t="shared" si="3"/>
        <v>0.4233</v>
      </c>
      <c r="V11" s="58">
        <v>800</v>
      </c>
      <c r="W11" s="57"/>
      <c r="Y11" s="2" t="s">
        <v>54</v>
      </c>
      <c r="Z11" s="2">
        <v>68</v>
      </c>
      <c r="AC11" s="26">
        <v>13.6737</v>
      </c>
      <c r="AD11" s="31">
        <f t="shared" si="0"/>
        <v>0.436299999999999</v>
      </c>
      <c r="AE11" s="73">
        <f t="shared" si="1"/>
        <v>13.2504</v>
      </c>
      <c r="AF11" s="74">
        <v>3</v>
      </c>
      <c r="AG11" s="80">
        <v>4</v>
      </c>
      <c r="AH11" s="84"/>
    </row>
    <row r="12" ht="57" customHeight="1" spans="1:34">
      <c r="A12" s="19">
        <v>4</v>
      </c>
      <c r="B12" s="20" t="s">
        <v>42</v>
      </c>
      <c r="C12" s="22"/>
      <c r="D12" s="19" t="s">
        <v>55</v>
      </c>
      <c r="E12" s="19" t="s">
        <v>45</v>
      </c>
      <c r="F12" s="19" t="s">
        <v>46</v>
      </c>
      <c r="G12" s="19" t="s">
        <v>47</v>
      </c>
      <c r="H12" s="19"/>
      <c r="I12" s="19"/>
      <c r="J12" s="19">
        <v>32</v>
      </c>
      <c r="K12" s="19"/>
      <c r="L12" s="33"/>
      <c r="M12" s="33"/>
      <c r="N12" s="33"/>
      <c r="O12" s="33"/>
      <c r="P12" s="33"/>
      <c r="Q12" s="33">
        <v>12.9</v>
      </c>
      <c r="R12" s="55">
        <f t="shared" si="2"/>
        <v>12.513</v>
      </c>
      <c r="S12" s="33"/>
      <c r="T12" s="33"/>
      <c r="U12" s="55">
        <f t="shared" si="3"/>
        <v>0.387</v>
      </c>
      <c r="V12" s="56">
        <v>350</v>
      </c>
      <c r="W12" s="57"/>
      <c r="AC12" s="31">
        <v>12.4969</v>
      </c>
      <c r="AD12" s="31">
        <f t="shared" si="0"/>
        <v>0.4031</v>
      </c>
      <c r="AE12" s="73">
        <f t="shared" si="1"/>
        <v>12.1099</v>
      </c>
      <c r="AF12" s="74">
        <v>2</v>
      </c>
      <c r="AG12" s="80">
        <v>4</v>
      </c>
      <c r="AH12" s="84"/>
    </row>
    <row r="13" ht="57" customHeight="1" spans="1:34">
      <c r="A13" s="19">
        <v>5</v>
      </c>
      <c r="B13" s="20" t="s">
        <v>42</v>
      </c>
      <c r="C13" s="22"/>
      <c r="D13" s="19" t="s">
        <v>56</v>
      </c>
      <c r="E13" s="19" t="s">
        <v>45</v>
      </c>
      <c r="F13" s="19" t="s">
        <v>46</v>
      </c>
      <c r="G13" s="19" t="s">
        <v>47</v>
      </c>
      <c r="H13" s="19"/>
      <c r="I13" s="19"/>
      <c r="J13" s="19">
        <v>35</v>
      </c>
      <c r="K13" s="19"/>
      <c r="L13" s="33"/>
      <c r="M13" s="33"/>
      <c r="N13" s="33"/>
      <c r="O13" s="33"/>
      <c r="P13" s="33"/>
      <c r="Q13" s="33">
        <v>14.11</v>
      </c>
      <c r="R13" s="55">
        <f t="shared" si="2"/>
        <v>13.6867</v>
      </c>
      <c r="S13" s="33"/>
      <c r="T13" s="33"/>
      <c r="U13" s="55">
        <f t="shared" si="3"/>
        <v>0.4233</v>
      </c>
      <c r="V13" s="58">
        <v>300</v>
      </c>
      <c r="W13" s="57"/>
      <c r="AC13" s="26">
        <v>13.6852</v>
      </c>
      <c r="AD13" s="31">
        <f t="shared" si="0"/>
        <v>0.424799999999999</v>
      </c>
      <c r="AE13" s="73">
        <f t="shared" si="1"/>
        <v>13.2619</v>
      </c>
      <c r="AF13" s="74">
        <v>3</v>
      </c>
      <c r="AG13" s="80">
        <v>4</v>
      </c>
      <c r="AH13" s="84"/>
    </row>
    <row r="14" ht="57" customHeight="1" spans="1:34">
      <c r="A14" s="19">
        <v>6</v>
      </c>
      <c r="B14" s="20" t="s">
        <v>42</v>
      </c>
      <c r="C14" s="22"/>
      <c r="D14" s="19" t="s">
        <v>57</v>
      </c>
      <c r="E14" s="19" t="s">
        <v>45</v>
      </c>
      <c r="F14" s="19" t="s">
        <v>46</v>
      </c>
      <c r="G14" s="19" t="s">
        <v>47</v>
      </c>
      <c r="H14" s="19"/>
      <c r="I14" s="19"/>
      <c r="J14" s="19">
        <v>48</v>
      </c>
      <c r="K14" s="19"/>
      <c r="L14" s="33"/>
      <c r="M14" s="33"/>
      <c r="N14" s="33"/>
      <c r="O14" s="33"/>
      <c r="P14" s="33"/>
      <c r="Q14" s="33">
        <v>19.35</v>
      </c>
      <c r="R14" s="55">
        <f t="shared" si="2"/>
        <v>18.7695</v>
      </c>
      <c r="S14" s="33"/>
      <c r="T14" s="33"/>
      <c r="U14" s="55">
        <f t="shared" si="3"/>
        <v>0.5805</v>
      </c>
      <c r="V14" s="58">
        <v>450</v>
      </c>
      <c r="W14" s="57"/>
      <c r="AC14" s="31">
        <v>19.2062</v>
      </c>
      <c r="AD14" s="31">
        <f t="shared" si="0"/>
        <v>0.143800000000002</v>
      </c>
      <c r="AE14" s="73">
        <f t="shared" si="1"/>
        <v>18.6257</v>
      </c>
      <c r="AF14" s="74">
        <v>4</v>
      </c>
      <c r="AG14" s="80">
        <v>6</v>
      </c>
      <c r="AH14" s="84"/>
    </row>
    <row r="15" ht="57" customHeight="1" spans="1:34">
      <c r="A15" s="19">
        <v>7</v>
      </c>
      <c r="B15" s="20" t="s">
        <v>42</v>
      </c>
      <c r="C15" s="22"/>
      <c r="D15" s="19" t="s">
        <v>58</v>
      </c>
      <c r="E15" s="19" t="s">
        <v>45</v>
      </c>
      <c r="F15" s="19" t="s">
        <v>46</v>
      </c>
      <c r="G15" s="19" t="s">
        <v>47</v>
      </c>
      <c r="H15" s="19"/>
      <c r="I15" s="19"/>
      <c r="J15" s="19">
        <v>40</v>
      </c>
      <c r="K15" s="19"/>
      <c r="L15" s="33"/>
      <c r="M15" s="33"/>
      <c r="N15" s="33"/>
      <c r="O15" s="33"/>
      <c r="P15" s="33"/>
      <c r="Q15" s="33">
        <v>16.12</v>
      </c>
      <c r="R15" s="55">
        <f t="shared" si="2"/>
        <v>15.6364</v>
      </c>
      <c r="S15" s="33"/>
      <c r="T15" s="33"/>
      <c r="U15" s="55">
        <f t="shared" si="3"/>
        <v>0.4836</v>
      </c>
      <c r="V15" s="58">
        <v>200</v>
      </c>
      <c r="W15" s="57"/>
      <c r="AC15" s="31">
        <v>16.0694</v>
      </c>
      <c r="AD15" s="31">
        <f t="shared" si="0"/>
        <v>0.0505999999999993</v>
      </c>
      <c r="AE15" s="73">
        <f t="shared" si="1"/>
        <v>15.5858</v>
      </c>
      <c r="AF15" s="74">
        <v>3</v>
      </c>
      <c r="AG15" s="80">
        <v>5</v>
      </c>
      <c r="AH15" s="84"/>
    </row>
    <row r="16" ht="57" customHeight="1" spans="1:36">
      <c r="A16" s="19">
        <v>8</v>
      </c>
      <c r="B16" s="20" t="s">
        <v>42</v>
      </c>
      <c r="C16" s="23"/>
      <c r="D16" s="19" t="s">
        <v>59</v>
      </c>
      <c r="E16" s="19" t="s">
        <v>45</v>
      </c>
      <c r="F16" s="19" t="s">
        <v>46</v>
      </c>
      <c r="G16" s="19" t="s">
        <v>47</v>
      </c>
      <c r="H16" s="19"/>
      <c r="I16" s="19"/>
      <c r="J16" s="19">
        <v>42</v>
      </c>
      <c r="K16" s="19"/>
      <c r="L16" s="33"/>
      <c r="M16" s="33"/>
      <c r="N16" s="33"/>
      <c r="O16" s="33"/>
      <c r="P16" s="33"/>
      <c r="Q16" s="33">
        <v>16.93</v>
      </c>
      <c r="R16" s="55">
        <f t="shared" si="2"/>
        <v>16.4221</v>
      </c>
      <c r="S16" s="33"/>
      <c r="T16" s="33"/>
      <c r="U16" s="55">
        <f t="shared" si="3"/>
        <v>0.5079</v>
      </c>
      <c r="V16" s="56">
        <v>400</v>
      </c>
      <c r="W16" s="59"/>
      <c r="X16" s="3">
        <v>117.28</v>
      </c>
      <c r="AC16" s="31">
        <v>16.6297</v>
      </c>
      <c r="AD16" s="31">
        <f t="shared" si="0"/>
        <v>0.3003</v>
      </c>
      <c r="AE16" s="73">
        <f t="shared" si="1"/>
        <v>16.1218</v>
      </c>
      <c r="AF16" s="74">
        <v>3</v>
      </c>
      <c r="AG16" s="80">
        <v>5</v>
      </c>
      <c r="AH16" s="85"/>
      <c r="AI16" s="3" t="s">
        <v>60</v>
      </c>
      <c r="AJ16" s="3">
        <v>35</v>
      </c>
    </row>
    <row r="17" ht="90" customHeight="1" spans="1:38">
      <c r="A17" s="19">
        <v>9</v>
      </c>
      <c r="B17" s="24" t="s">
        <v>42</v>
      </c>
      <c r="C17" s="24" t="s">
        <v>61</v>
      </c>
      <c r="D17" s="14" t="s">
        <v>62</v>
      </c>
      <c r="E17" s="14" t="s">
        <v>63</v>
      </c>
      <c r="F17" s="25" t="s">
        <v>47</v>
      </c>
      <c r="G17" s="14" t="s">
        <v>47</v>
      </c>
      <c r="H17" s="14">
        <v>3605</v>
      </c>
      <c r="I17" s="14"/>
      <c r="J17" s="14"/>
      <c r="K17" s="14"/>
      <c r="L17" s="32"/>
      <c r="M17" s="32"/>
      <c r="N17" s="32"/>
      <c r="O17" s="32"/>
      <c r="P17" s="32"/>
      <c r="Q17" s="32">
        <f t="shared" ref="Q17:Q22" si="4">R17+U17+S17</f>
        <v>51.5</v>
      </c>
      <c r="R17" s="60">
        <v>39</v>
      </c>
      <c r="S17" s="32">
        <v>11</v>
      </c>
      <c r="T17" s="32"/>
      <c r="U17" s="60">
        <v>1.5</v>
      </c>
      <c r="V17" s="61">
        <v>1654</v>
      </c>
      <c r="W17" s="59" t="s">
        <v>64</v>
      </c>
      <c r="X17" s="3">
        <v>50</v>
      </c>
      <c r="AC17" s="31">
        <v>51.0464</v>
      </c>
      <c r="AD17" s="31">
        <f t="shared" si="0"/>
        <v>0.453600000000002</v>
      </c>
      <c r="AE17" s="73">
        <f t="shared" si="1"/>
        <v>49.5464</v>
      </c>
      <c r="AF17" s="74">
        <v>10</v>
      </c>
      <c r="AG17" s="80">
        <v>15</v>
      </c>
      <c r="AH17" s="81" t="s">
        <v>65</v>
      </c>
      <c r="AI17" s="3" t="s">
        <v>60</v>
      </c>
      <c r="AJ17" s="3">
        <v>4</v>
      </c>
      <c r="AK17" s="3" t="s">
        <v>66</v>
      </c>
      <c r="AL17" s="3">
        <v>11</v>
      </c>
    </row>
    <row r="18" ht="57" customHeight="1" spans="1:34">
      <c r="A18" s="19">
        <v>10</v>
      </c>
      <c r="B18" s="24" t="s">
        <v>42</v>
      </c>
      <c r="C18" s="12" t="s">
        <v>67</v>
      </c>
      <c r="D18" s="14" t="s">
        <v>68</v>
      </c>
      <c r="E18" s="14" t="s">
        <v>21</v>
      </c>
      <c r="F18" s="14" t="s">
        <v>46</v>
      </c>
      <c r="G18" s="14" t="s">
        <v>47</v>
      </c>
      <c r="H18" s="26">
        <v>3500</v>
      </c>
      <c r="I18" s="26"/>
      <c r="J18" s="26"/>
      <c r="K18" s="26"/>
      <c r="L18" s="34"/>
      <c r="M18" s="34"/>
      <c r="N18" s="34"/>
      <c r="O18" s="34"/>
      <c r="P18" s="34"/>
      <c r="Q18" s="32">
        <f t="shared" si="4"/>
        <v>51.5</v>
      </c>
      <c r="R18" s="60">
        <v>50</v>
      </c>
      <c r="S18" s="32"/>
      <c r="T18" s="32"/>
      <c r="U18" s="62">
        <v>1.5</v>
      </c>
      <c r="V18" s="32">
        <v>600</v>
      </c>
      <c r="W18" s="57" t="s">
        <v>69</v>
      </c>
      <c r="X18" s="3">
        <v>68</v>
      </c>
      <c r="AC18" s="31">
        <v>51.205</v>
      </c>
      <c r="AD18" s="31">
        <f t="shared" ref="AD18:AD25" si="5">Q18-AC18</f>
        <v>0.295000000000002</v>
      </c>
      <c r="AE18" s="73">
        <f t="shared" ref="AE18:AE25" si="6">R18+S18-AD18</f>
        <v>49.705</v>
      </c>
      <c r="AF18" s="74">
        <v>10</v>
      </c>
      <c r="AG18" s="80">
        <v>15</v>
      </c>
      <c r="AH18" s="83" t="s">
        <v>70</v>
      </c>
    </row>
    <row r="19" ht="57" customHeight="1" spans="1:38">
      <c r="A19" s="19">
        <v>11</v>
      </c>
      <c r="B19" s="24" t="s">
        <v>42</v>
      </c>
      <c r="C19" s="15"/>
      <c r="D19" s="14" t="s">
        <v>71</v>
      </c>
      <c r="E19" s="14" t="s">
        <v>72</v>
      </c>
      <c r="F19" s="14" t="s">
        <v>46</v>
      </c>
      <c r="G19" s="14" t="s">
        <v>47</v>
      </c>
      <c r="H19" s="26" t="s">
        <v>73</v>
      </c>
      <c r="I19" s="26"/>
      <c r="J19" s="26"/>
      <c r="K19" s="26"/>
      <c r="L19" s="34"/>
      <c r="M19" s="34"/>
      <c r="N19" s="34"/>
      <c r="O19" s="34"/>
      <c r="P19" s="34"/>
      <c r="Q19" s="32">
        <f t="shared" si="4"/>
        <v>51.5</v>
      </c>
      <c r="R19" s="60">
        <v>31</v>
      </c>
      <c r="S19" s="32">
        <v>19</v>
      </c>
      <c r="T19" s="32"/>
      <c r="U19" s="62">
        <v>1.5</v>
      </c>
      <c r="V19" s="32">
        <v>600</v>
      </c>
      <c r="W19" s="57"/>
      <c r="X19" s="3">
        <v>51</v>
      </c>
      <c r="AC19" s="31">
        <v>51.2477</v>
      </c>
      <c r="AD19" s="31">
        <f t="shared" si="5"/>
        <v>0.252299999999998</v>
      </c>
      <c r="AE19" s="73">
        <f t="shared" si="6"/>
        <v>49.7477</v>
      </c>
      <c r="AF19" s="74">
        <v>10</v>
      </c>
      <c r="AG19" s="80">
        <v>15</v>
      </c>
      <c r="AH19" s="84"/>
      <c r="AK19" s="3" t="s">
        <v>66</v>
      </c>
      <c r="AL19" s="3">
        <v>60</v>
      </c>
    </row>
    <row r="20" ht="57" customHeight="1" spans="1:35">
      <c r="A20" s="19">
        <v>12</v>
      </c>
      <c r="B20" s="24" t="s">
        <v>42</v>
      </c>
      <c r="C20" s="15"/>
      <c r="D20" s="14" t="s">
        <v>74</v>
      </c>
      <c r="E20" s="12" t="s">
        <v>21</v>
      </c>
      <c r="F20" s="14" t="s">
        <v>46</v>
      </c>
      <c r="G20" s="14" t="s">
        <v>47</v>
      </c>
      <c r="H20" s="27">
        <v>3500</v>
      </c>
      <c r="I20" s="27"/>
      <c r="J20" s="27"/>
      <c r="K20" s="27"/>
      <c r="L20" s="35"/>
      <c r="M20" s="35"/>
      <c r="N20" s="35"/>
      <c r="O20" s="35"/>
      <c r="P20" s="35"/>
      <c r="Q20" s="32">
        <f t="shared" si="4"/>
        <v>51.5</v>
      </c>
      <c r="R20" s="62"/>
      <c r="S20" s="49">
        <v>50</v>
      </c>
      <c r="T20" s="49"/>
      <c r="U20" s="62">
        <v>1.5</v>
      </c>
      <c r="V20" s="49">
        <v>900</v>
      </c>
      <c r="W20" s="57"/>
      <c r="X20" s="3">
        <v>81</v>
      </c>
      <c r="AC20" s="31">
        <v>51.1714</v>
      </c>
      <c r="AD20" s="31">
        <f t="shared" si="5"/>
        <v>0.328600000000002</v>
      </c>
      <c r="AE20" s="73">
        <f t="shared" si="6"/>
        <v>49.6714</v>
      </c>
      <c r="AF20" s="74">
        <v>10</v>
      </c>
      <c r="AG20" s="86">
        <v>23</v>
      </c>
      <c r="AH20" s="84"/>
      <c r="AI20" s="82"/>
    </row>
    <row r="21" ht="57" customHeight="1" spans="1:35">
      <c r="A21" s="19">
        <v>13</v>
      </c>
      <c r="B21" s="24" t="s">
        <v>42</v>
      </c>
      <c r="C21" s="15"/>
      <c r="D21" s="14" t="s">
        <v>75</v>
      </c>
      <c r="E21" s="12" t="s">
        <v>21</v>
      </c>
      <c r="F21" s="14" t="s">
        <v>46</v>
      </c>
      <c r="G21" s="14" t="s">
        <v>47</v>
      </c>
      <c r="H21" s="27">
        <v>1400</v>
      </c>
      <c r="I21" s="27"/>
      <c r="J21" s="27"/>
      <c r="K21" s="27"/>
      <c r="L21" s="35"/>
      <c r="M21" s="35"/>
      <c r="N21" s="35"/>
      <c r="O21" s="35"/>
      <c r="P21" s="35"/>
      <c r="Q21" s="32">
        <f t="shared" si="4"/>
        <v>20.8</v>
      </c>
      <c r="R21" s="62"/>
      <c r="S21" s="49">
        <v>20</v>
      </c>
      <c r="T21" s="49"/>
      <c r="U21" s="62">
        <v>0.8</v>
      </c>
      <c r="V21" s="49">
        <v>250</v>
      </c>
      <c r="W21" s="57"/>
      <c r="AC21" s="31">
        <v>20.3968</v>
      </c>
      <c r="AD21" s="31">
        <f t="shared" si="5"/>
        <v>0.403200000000002</v>
      </c>
      <c r="AE21" s="73">
        <f t="shared" si="6"/>
        <v>19.5968</v>
      </c>
      <c r="AF21" s="74">
        <v>4</v>
      </c>
      <c r="AG21" s="80">
        <v>6</v>
      </c>
      <c r="AH21" s="84"/>
      <c r="AI21" s="82"/>
    </row>
    <row r="22" ht="57" customHeight="1" spans="1:35">
      <c r="A22" s="19">
        <v>14</v>
      </c>
      <c r="B22" s="24" t="s">
        <v>42</v>
      </c>
      <c r="C22" s="17"/>
      <c r="D22" s="14" t="s">
        <v>76</v>
      </c>
      <c r="E22" s="14" t="s">
        <v>21</v>
      </c>
      <c r="F22" s="14" t="s">
        <v>46</v>
      </c>
      <c r="G22" s="14" t="s">
        <v>47</v>
      </c>
      <c r="H22" s="26">
        <v>2100</v>
      </c>
      <c r="I22" s="26"/>
      <c r="J22" s="26"/>
      <c r="K22" s="26"/>
      <c r="L22" s="34"/>
      <c r="M22" s="34"/>
      <c r="N22" s="34"/>
      <c r="O22" s="34"/>
      <c r="P22" s="34"/>
      <c r="Q22" s="32">
        <f t="shared" si="4"/>
        <v>30.9</v>
      </c>
      <c r="R22" s="60"/>
      <c r="S22" s="32">
        <v>30</v>
      </c>
      <c r="T22" s="32"/>
      <c r="U22" s="60">
        <v>0.9</v>
      </c>
      <c r="V22" s="32">
        <v>200</v>
      </c>
      <c r="W22" s="59"/>
      <c r="AC22" s="31">
        <v>30.6994</v>
      </c>
      <c r="AD22" s="31">
        <f t="shared" si="5"/>
        <v>0.200599999999998</v>
      </c>
      <c r="AE22" s="73">
        <f t="shared" si="6"/>
        <v>29.7994</v>
      </c>
      <c r="AF22" s="74">
        <v>6</v>
      </c>
      <c r="AG22" s="80">
        <v>9</v>
      </c>
      <c r="AH22" s="85"/>
      <c r="AI22" s="82"/>
    </row>
    <row r="23" ht="57" customHeight="1" spans="1:34">
      <c r="A23" s="19">
        <v>15</v>
      </c>
      <c r="B23" s="20" t="s">
        <v>42</v>
      </c>
      <c r="C23" s="21" t="s">
        <v>77</v>
      </c>
      <c r="D23" s="19" t="s">
        <v>78</v>
      </c>
      <c r="E23" s="21" t="s">
        <v>21</v>
      </c>
      <c r="F23" s="19" t="s">
        <v>46</v>
      </c>
      <c r="G23" s="19" t="s">
        <v>47</v>
      </c>
      <c r="H23" s="28">
        <v>2500</v>
      </c>
      <c r="I23" s="36"/>
      <c r="J23" s="36"/>
      <c r="K23" s="36"/>
      <c r="L23" s="37"/>
      <c r="M23" s="37"/>
      <c r="N23" s="37"/>
      <c r="O23" s="37"/>
      <c r="P23" s="37"/>
      <c r="Q23" s="63">
        <v>36.06</v>
      </c>
      <c r="R23" s="64">
        <v>32.72</v>
      </c>
      <c r="S23" s="63">
        <v>2</v>
      </c>
      <c r="T23" s="63"/>
      <c r="U23" s="55">
        <v>1.34</v>
      </c>
      <c r="V23" s="56">
        <v>1100</v>
      </c>
      <c r="W23" s="57" t="s">
        <v>79</v>
      </c>
      <c r="X23" s="3">
        <v>34.72</v>
      </c>
      <c r="Z23" s="3">
        <v>0.3</v>
      </c>
      <c r="AC23" s="31">
        <v>35.5592</v>
      </c>
      <c r="AD23" s="31">
        <f t="shared" si="5"/>
        <v>0.500800000000005</v>
      </c>
      <c r="AE23" s="73">
        <f t="shared" si="6"/>
        <v>34.2192</v>
      </c>
      <c r="AF23" s="74">
        <v>7</v>
      </c>
      <c r="AG23" s="80">
        <v>10</v>
      </c>
      <c r="AH23" s="83" t="s">
        <v>80</v>
      </c>
    </row>
    <row r="24" ht="57" customHeight="1" spans="1:35">
      <c r="A24" s="19">
        <v>16</v>
      </c>
      <c r="B24" s="24" t="s">
        <v>42</v>
      </c>
      <c r="C24" s="22"/>
      <c r="D24" s="14" t="s">
        <v>81</v>
      </c>
      <c r="E24" s="29" t="s">
        <v>82</v>
      </c>
      <c r="F24" s="14" t="s">
        <v>46</v>
      </c>
      <c r="G24" s="29" t="s">
        <v>47</v>
      </c>
      <c r="H24" s="29"/>
      <c r="I24" s="29">
        <v>170</v>
      </c>
      <c r="J24" s="29"/>
      <c r="K24" s="29"/>
      <c r="L24" s="38"/>
      <c r="M24" s="38"/>
      <c r="N24" s="38"/>
      <c r="O24" s="38"/>
      <c r="P24" s="38"/>
      <c r="Q24" s="32">
        <v>55.62</v>
      </c>
      <c r="R24" s="65"/>
      <c r="S24" s="38">
        <v>54</v>
      </c>
      <c r="T24" s="38"/>
      <c r="U24" s="65">
        <v>1.62</v>
      </c>
      <c r="V24" s="38">
        <v>1850</v>
      </c>
      <c r="W24" s="57"/>
      <c r="X24" s="3">
        <v>54</v>
      </c>
      <c r="AC24" s="31">
        <v>54.9905</v>
      </c>
      <c r="AD24" s="31">
        <f t="shared" si="5"/>
        <v>0.6295</v>
      </c>
      <c r="AE24" s="73">
        <f t="shared" si="6"/>
        <v>53.3705</v>
      </c>
      <c r="AF24" s="74">
        <v>11</v>
      </c>
      <c r="AG24" s="80">
        <v>16</v>
      </c>
      <c r="AH24" s="84"/>
      <c r="AI24" s="82"/>
    </row>
    <row r="25" ht="57" customHeight="1" spans="1:36">
      <c r="A25" s="19">
        <v>17</v>
      </c>
      <c r="B25" s="24" t="s">
        <v>42</v>
      </c>
      <c r="C25" s="23"/>
      <c r="D25" s="14" t="s">
        <v>83</v>
      </c>
      <c r="E25" s="30" t="s">
        <v>84</v>
      </c>
      <c r="F25" s="14" t="s">
        <v>46</v>
      </c>
      <c r="G25" s="29" t="s">
        <v>47</v>
      </c>
      <c r="H25" s="31"/>
      <c r="I25" s="31"/>
      <c r="J25" s="31"/>
      <c r="K25" s="31"/>
      <c r="L25" s="39"/>
      <c r="M25" s="39"/>
      <c r="N25" s="39"/>
      <c r="O25" s="39">
        <v>1</v>
      </c>
      <c r="P25" s="39"/>
      <c r="Q25" s="32">
        <f>R25+U25+S25</f>
        <v>41.2</v>
      </c>
      <c r="R25" s="66">
        <v>40</v>
      </c>
      <c r="S25" s="67"/>
      <c r="T25" s="67"/>
      <c r="U25" s="60">
        <v>1.2</v>
      </c>
      <c r="V25" s="67">
        <v>160</v>
      </c>
      <c r="W25" s="59"/>
      <c r="X25" s="3">
        <v>40</v>
      </c>
      <c r="AC25" s="31">
        <v>40.9468</v>
      </c>
      <c r="AD25" s="31">
        <f t="shared" si="5"/>
        <v>0.2532</v>
      </c>
      <c r="AE25" s="73">
        <f t="shared" si="6"/>
        <v>39.7468</v>
      </c>
      <c r="AF25" s="74">
        <v>8</v>
      </c>
      <c r="AG25" s="80">
        <v>12</v>
      </c>
      <c r="AH25" s="85"/>
      <c r="AI25" s="3" t="s">
        <v>60</v>
      </c>
      <c r="AJ25" s="3">
        <v>38</v>
      </c>
    </row>
    <row r="26" ht="23.1" customHeight="1" spans="2:23">
      <c r="B26" s="5"/>
      <c r="C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23:23">
      <c r="W27" s="2"/>
    </row>
    <row r="28" spans="23:23">
      <c r="W28" s="2"/>
    </row>
    <row r="29" spans="23:23">
      <c r="W29" s="2"/>
    </row>
  </sheetData>
  <mergeCells count="35">
    <mergeCell ref="A2:AF2"/>
    <mergeCell ref="H4:P4"/>
    <mergeCell ref="H5:K5"/>
    <mergeCell ref="L5:P5"/>
    <mergeCell ref="B26:W26"/>
    <mergeCell ref="A4:A7"/>
    <mergeCell ref="B4:B7"/>
    <mergeCell ref="C4:C7"/>
    <mergeCell ref="C9:C16"/>
    <mergeCell ref="C18:C22"/>
    <mergeCell ref="C23:C25"/>
    <mergeCell ref="D4:D7"/>
    <mergeCell ref="E4:E7"/>
    <mergeCell ref="F4:F6"/>
    <mergeCell ref="G4:G6"/>
    <mergeCell ref="Q6:Q7"/>
    <mergeCell ref="R6:R7"/>
    <mergeCell ref="S6:S7"/>
    <mergeCell ref="T6:T7"/>
    <mergeCell ref="U6:U7"/>
    <mergeCell ref="V4:V7"/>
    <mergeCell ref="W4:W7"/>
    <mergeCell ref="W9:W16"/>
    <mergeCell ref="W18:W22"/>
    <mergeCell ref="W23:W25"/>
    <mergeCell ref="AC4:AC7"/>
    <mergeCell ref="AD4:AD7"/>
    <mergeCell ref="AE4:AE7"/>
    <mergeCell ref="AF4:AF7"/>
    <mergeCell ref="AG4:AG7"/>
    <mergeCell ref="AH4:AH7"/>
    <mergeCell ref="AH9:AH16"/>
    <mergeCell ref="AH18:AH22"/>
    <mergeCell ref="AH23:AH25"/>
    <mergeCell ref="Q4:U5"/>
  </mergeCells>
  <pageMargins left="0.699305555555556" right="0.699305555555556" top="0.75" bottom="0.75" header="0.3" footer="0.3"/>
  <pageSetup paperSize="8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2006-09-16T00:00:00Z</dcterms:created>
  <cp:lastPrinted>2024-03-12T04:07:00Z</cp:lastPrinted>
  <dcterms:modified xsi:type="dcterms:W3CDTF">2024-04-25T03:36:09Z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401287CDEB1A46C9B43CB946AF4DAAB2_13</vt:lpwstr>
  </property>
</Properties>
</file>